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INV-ON_Náchod\05 Stavební úpravy JIP nemocnice Broumov\PD pro SOUTĚŽ\_SLEPY ROZPOCET\"/>
    </mc:Choice>
  </mc:AlternateContent>
  <bookViews>
    <workbookView xWindow="0" yWindow="0" windowWidth="23040" windowHeight="9408"/>
  </bookViews>
  <sheets>
    <sheet name="List1" sheetId="1" r:id="rId1"/>
  </sheets>
  <externalReferences>
    <externalReference r:id="rId2"/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126" i="1" l="1"/>
  <c r="BC126" i="1"/>
  <c r="BB126" i="1"/>
  <c r="BA126" i="1"/>
  <c r="AZ126" i="1"/>
  <c r="AY126" i="1"/>
  <c r="AX126" i="1"/>
  <c r="AW126" i="1"/>
  <c r="AV126" i="1"/>
  <c r="AU126" i="1"/>
  <c r="AG126" i="1"/>
  <c r="BD125" i="1"/>
  <c r="BC125" i="1"/>
  <c r="BB125" i="1"/>
  <c r="BB124" i="1" s="1"/>
  <c r="AX124" i="1" s="1"/>
  <c r="BA125" i="1"/>
  <c r="BA124" i="1" s="1"/>
  <c r="AW124" i="1" s="1"/>
  <c r="AZ125" i="1"/>
  <c r="AZ124" i="1" s="1"/>
  <c r="AV124" i="1" s="1"/>
  <c r="AT124" i="1" s="1"/>
  <c r="AY125" i="1"/>
  <c r="AX125" i="1"/>
  <c r="AW125" i="1"/>
  <c r="AV125" i="1"/>
  <c r="AT125" i="1" s="1"/>
  <c r="AU125" i="1"/>
  <c r="AU124" i="1" s="1"/>
  <c r="AG125" i="1"/>
  <c r="BD124" i="1"/>
  <c r="BC124" i="1"/>
  <c r="AY124" i="1" s="1"/>
  <c r="AS124" i="1"/>
  <c r="AG124" i="1"/>
  <c r="BD123" i="1"/>
  <c r="BC123" i="1"/>
  <c r="BB123" i="1"/>
  <c r="BA123" i="1"/>
  <c r="AZ123" i="1"/>
  <c r="AY123" i="1"/>
  <c r="AX123" i="1"/>
  <c r="AW123" i="1"/>
  <c r="AT123" i="1" s="1"/>
  <c r="AN123" i="1" s="1"/>
  <c r="AV123" i="1"/>
  <c r="AU123" i="1"/>
  <c r="AG123" i="1"/>
  <c r="BD122" i="1"/>
  <c r="BC122" i="1"/>
  <c r="BB122" i="1"/>
  <c r="BA122" i="1"/>
  <c r="AZ122" i="1"/>
  <c r="AY122" i="1"/>
  <c r="AX122" i="1"/>
  <c r="AW122" i="1"/>
  <c r="AV122" i="1"/>
  <c r="AT122" i="1" s="1"/>
  <c r="AU122" i="1"/>
  <c r="AG122" i="1"/>
  <c r="BD121" i="1"/>
  <c r="BC121" i="1"/>
  <c r="BB121" i="1"/>
  <c r="BA121" i="1"/>
  <c r="AZ121" i="1"/>
  <c r="AY121" i="1"/>
  <c r="AX121" i="1"/>
  <c r="AW121" i="1"/>
  <c r="AV121" i="1"/>
  <c r="AT121" i="1" s="1"/>
  <c r="AU121" i="1"/>
  <c r="AG121" i="1"/>
  <c r="BD120" i="1"/>
  <c r="BC120" i="1"/>
  <c r="BB120" i="1"/>
  <c r="BA120" i="1"/>
  <c r="AZ120" i="1"/>
  <c r="AY120" i="1"/>
  <c r="AX120" i="1"/>
  <c r="AW120" i="1"/>
  <c r="AV120" i="1"/>
  <c r="AT120" i="1" s="1"/>
  <c r="AU120" i="1"/>
  <c r="AG120" i="1"/>
  <c r="BD119" i="1"/>
  <c r="BC119" i="1"/>
  <c r="BB119" i="1"/>
  <c r="BA119" i="1"/>
  <c r="AZ119" i="1"/>
  <c r="AY119" i="1"/>
  <c r="AX119" i="1"/>
  <c r="AW119" i="1"/>
  <c r="AV119" i="1"/>
  <c r="AU119" i="1"/>
  <c r="AG119" i="1"/>
  <c r="BD118" i="1"/>
  <c r="BC118" i="1"/>
  <c r="BB118" i="1"/>
  <c r="BA118" i="1"/>
  <c r="AZ118" i="1"/>
  <c r="AY118" i="1"/>
  <c r="AX118" i="1"/>
  <c r="AW118" i="1"/>
  <c r="AT118" i="1" s="1"/>
  <c r="AV118" i="1"/>
  <c r="AU118" i="1"/>
  <c r="AG118" i="1"/>
  <c r="BD117" i="1"/>
  <c r="BC117" i="1"/>
  <c r="BC116" i="1" s="1"/>
  <c r="BB117" i="1"/>
  <c r="BA117" i="1"/>
  <c r="BA116" i="1" s="1"/>
  <c r="AZ117" i="1"/>
  <c r="AY117" i="1"/>
  <c r="AX117" i="1"/>
  <c r="AW117" i="1"/>
  <c r="AV117" i="1"/>
  <c r="AU117" i="1"/>
  <c r="AU116" i="1" s="1"/>
  <c r="AG117" i="1"/>
  <c r="BD116" i="1"/>
  <c r="BD115" i="1" s="1"/>
  <c r="BD114" i="1" s="1"/>
  <c r="W93" i="1" s="1"/>
  <c r="AZ116" i="1"/>
  <c r="AV116" i="1"/>
  <c r="AS116" i="1"/>
  <c r="AS115" i="1" s="1"/>
  <c r="L110" i="1"/>
  <c r="AM109" i="1"/>
  <c r="L109" i="1"/>
  <c r="AM107" i="1"/>
  <c r="L107" i="1"/>
  <c r="L105" i="1"/>
  <c r="L104" i="1"/>
  <c r="BD64" i="1"/>
  <c r="BC64" i="1"/>
  <c r="BB64" i="1"/>
  <c r="BA64" i="1"/>
  <c r="AZ64" i="1"/>
  <c r="AY64" i="1"/>
  <c r="AX64" i="1"/>
  <c r="AW64" i="1"/>
  <c r="AV64" i="1"/>
  <c r="AU64" i="1"/>
  <c r="AG64" i="1"/>
  <c r="BD63" i="1"/>
  <c r="BD62" i="1" s="1"/>
  <c r="BC63" i="1"/>
  <c r="BC62" i="1" s="1"/>
  <c r="AY62" i="1" s="1"/>
  <c r="BB63" i="1"/>
  <c r="BB62" i="1" s="1"/>
  <c r="AX62" i="1" s="1"/>
  <c r="BA63" i="1"/>
  <c r="BA62" i="1" s="1"/>
  <c r="AW62" i="1" s="1"/>
  <c r="AZ63" i="1"/>
  <c r="AZ62" i="1" s="1"/>
  <c r="AV62" i="1" s="1"/>
  <c r="AY63" i="1"/>
  <c r="AX63" i="1"/>
  <c r="AW63" i="1"/>
  <c r="AV63" i="1"/>
  <c r="AU63" i="1"/>
  <c r="AU62" i="1" s="1"/>
  <c r="AG63" i="1"/>
  <c r="AG62" i="1" s="1"/>
  <c r="AS62" i="1"/>
  <c r="BD61" i="1"/>
  <c r="BC61" i="1"/>
  <c r="BB61" i="1"/>
  <c r="BA61" i="1"/>
  <c r="AZ61" i="1"/>
  <c r="AY61" i="1"/>
  <c r="AX61" i="1"/>
  <c r="AW61" i="1"/>
  <c r="AV61" i="1"/>
  <c r="AU61" i="1"/>
  <c r="AG61" i="1"/>
  <c r="BD60" i="1"/>
  <c r="BC60" i="1"/>
  <c r="BB60" i="1"/>
  <c r="BA60" i="1"/>
  <c r="AZ60" i="1"/>
  <c r="AY60" i="1"/>
  <c r="AX60" i="1"/>
  <c r="AW60" i="1"/>
  <c r="AV60" i="1"/>
  <c r="AU60" i="1"/>
  <c r="AG60" i="1"/>
  <c r="BD59" i="1"/>
  <c r="BC59" i="1"/>
  <c r="BB59" i="1"/>
  <c r="BA59" i="1"/>
  <c r="AZ59" i="1"/>
  <c r="AY59" i="1"/>
  <c r="AX59" i="1"/>
  <c r="AW59" i="1"/>
  <c r="AV59" i="1"/>
  <c r="AU59" i="1"/>
  <c r="AG59" i="1"/>
  <c r="BD58" i="1"/>
  <c r="BC58" i="1"/>
  <c r="BB58" i="1"/>
  <c r="BA58" i="1"/>
  <c r="AZ58" i="1"/>
  <c r="AY58" i="1"/>
  <c r="AX58" i="1"/>
  <c r="AW58" i="1"/>
  <c r="AV58" i="1"/>
  <c r="AU58" i="1"/>
  <c r="AG58" i="1"/>
  <c r="BD57" i="1"/>
  <c r="BC57" i="1"/>
  <c r="BB57" i="1"/>
  <c r="BA57" i="1"/>
  <c r="AZ57" i="1"/>
  <c r="AY57" i="1"/>
  <c r="AX57" i="1"/>
  <c r="AW57" i="1"/>
  <c r="AV57" i="1"/>
  <c r="AU57" i="1"/>
  <c r="AG57" i="1"/>
  <c r="BD56" i="1"/>
  <c r="BC56" i="1"/>
  <c r="BB56" i="1"/>
  <c r="BA56" i="1"/>
  <c r="AZ56" i="1"/>
  <c r="AY56" i="1"/>
  <c r="AX56" i="1"/>
  <c r="AW56" i="1"/>
  <c r="AV56" i="1"/>
  <c r="AU56" i="1"/>
  <c r="AG56" i="1"/>
  <c r="BD55" i="1"/>
  <c r="BC55" i="1"/>
  <c r="BB55" i="1"/>
  <c r="BA55" i="1"/>
  <c r="AZ55" i="1"/>
  <c r="AY55" i="1"/>
  <c r="AX55" i="1"/>
  <c r="AW55" i="1"/>
  <c r="AV55" i="1"/>
  <c r="AU55" i="1"/>
  <c r="AG55" i="1"/>
  <c r="BD54" i="1"/>
  <c r="BC54" i="1"/>
  <c r="BB54" i="1"/>
  <c r="BA54" i="1"/>
  <c r="AZ54" i="1"/>
  <c r="AY54" i="1"/>
  <c r="AX54" i="1"/>
  <c r="AW54" i="1"/>
  <c r="AV54" i="1"/>
  <c r="AU54" i="1"/>
  <c r="AG54" i="1"/>
  <c r="AS53" i="1"/>
  <c r="BA115" i="1" l="1"/>
  <c r="BA114" i="1" s="1"/>
  <c r="AW116" i="1"/>
  <c r="AT116" i="1"/>
  <c r="AN118" i="1"/>
  <c r="AG116" i="1"/>
  <c r="AN116" i="1" s="1"/>
  <c r="BB116" i="1"/>
  <c r="AN122" i="1"/>
  <c r="AT126" i="1"/>
  <c r="AN126" i="1" s="1"/>
  <c r="AZ115" i="1"/>
  <c r="AZ114" i="1" s="1"/>
  <c r="AU115" i="1"/>
  <c r="AU114" i="1" s="1"/>
  <c r="AN121" i="1"/>
  <c r="AN125" i="1"/>
  <c r="AS52" i="1"/>
  <c r="AS51" i="1" s="1"/>
  <c r="AS114" i="1"/>
  <c r="AT117" i="1"/>
  <c r="AN117" i="1" s="1"/>
  <c r="AT119" i="1"/>
  <c r="AN119" i="1" s="1"/>
  <c r="AG115" i="1"/>
  <c r="AX116" i="1"/>
  <c r="BB115" i="1"/>
  <c r="AV115" i="1"/>
  <c r="AY116" i="1"/>
  <c r="BC115" i="1"/>
  <c r="AW115" i="1"/>
  <c r="AN120" i="1"/>
  <c r="AN124" i="1"/>
  <c r="AT59" i="1"/>
  <c r="AN59" i="1" s="1"/>
  <c r="BD53" i="1"/>
  <c r="AT58" i="1"/>
  <c r="BD52" i="1"/>
  <c r="BD51" i="1" s="1"/>
  <c r="AT63" i="1"/>
  <c r="AN63" i="1" s="1"/>
  <c r="AT64" i="1"/>
  <c r="AN64" i="1" s="1"/>
  <c r="AZ53" i="1"/>
  <c r="AZ52" i="1" s="1"/>
  <c r="AT60" i="1"/>
  <c r="AN60" i="1" s="1"/>
  <c r="AT57" i="1"/>
  <c r="AN57" i="1" s="1"/>
  <c r="AT61" i="1"/>
  <c r="AN61" i="1" s="1"/>
  <c r="AT55" i="1"/>
  <c r="AN55" i="1" s="1"/>
  <c r="AT54" i="1"/>
  <c r="AN54" i="1" s="1"/>
  <c r="AT56" i="1"/>
  <c r="AN56" i="1" s="1"/>
  <c r="BA53" i="1"/>
  <c r="AW53" i="1" s="1"/>
  <c r="AT62" i="1"/>
  <c r="AN62" i="1" s="1"/>
  <c r="AG53" i="1"/>
  <c r="AG52" i="1" s="1"/>
  <c r="BB53" i="1"/>
  <c r="BB52" i="1" s="1"/>
  <c r="AU53" i="1"/>
  <c r="AU52" i="1" s="1"/>
  <c r="AU51" i="1" s="1"/>
  <c r="BC53" i="1"/>
  <c r="AY53" i="1" s="1"/>
  <c r="AN58" i="1"/>
  <c r="L47" i="1"/>
  <c r="AM46" i="1"/>
  <c r="L46" i="1"/>
  <c r="AM44" i="1"/>
  <c r="L44" i="1"/>
  <c r="L42" i="1"/>
  <c r="L41" i="1"/>
  <c r="BC114" i="1" l="1"/>
  <c r="AY115" i="1"/>
  <c r="BB114" i="1"/>
  <c r="AX115" i="1"/>
  <c r="AV53" i="1"/>
  <c r="W90" i="1"/>
  <c r="AW114" i="1"/>
  <c r="AK90" i="1" s="1"/>
  <c r="AV114" i="1"/>
  <c r="W89" i="1"/>
  <c r="AT115" i="1"/>
  <c r="AN115" i="1" s="1"/>
  <c r="AG114" i="1"/>
  <c r="AG51" i="1" s="1"/>
  <c r="W30" i="1"/>
  <c r="BC52" i="1"/>
  <c r="AY52" i="1" s="1"/>
  <c r="AV52" i="1"/>
  <c r="AZ51" i="1"/>
  <c r="AV51" i="1" s="1"/>
  <c r="AT51" i="1" s="1"/>
  <c r="AX52" i="1"/>
  <c r="BB51" i="1"/>
  <c r="AX51" i="1" s="1"/>
  <c r="BA52" i="1"/>
  <c r="AT53" i="1"/>
  <c r="AN53" i="1" s="1"/>
  <c r="AX53" i="1"/>
  <c r="W26" i="1"/>
  <c r="W29" i="1"/>
  <c r="W28" i="1"/>
  <c r="AK23" i="1" l="1"/>
  <c r="AK32" i="1" s="1"/>
  <c r="AN51" i="1"/>
  <c r="AT114" i="1"/>
  <c r="AN114" i="1" s="1"/>
  <c r="AK89" i="1"/>
  <c r="AK86" i="1"/>
  <c r="AX114" i="1"/>
  <c r="W91" i="1"/>
  <c r="AY114" i="1"/>
  <c r="W92" i="1"/>
  <c r="BC51" i="1"/>
  <c r="AY51" i="1" s="1"/>
  <c r="AW52" i="1"/>
  <c r="AT52" i="1" s="1"/>
  <c r="AN52" i="1" s="1"/>
  <c r="BA51" i="1"/>
  <c r="AW51" i="1" s="1"/>
  <c r="AK26" i="1"/>
  <c r="W27" i="1"/>
  <c r="AK27" i="1" l="1"/>
  <c r="AK95" i="1"/>
</calcChain>
</file>

<file path=xl/sharedStrings.xml><?xml version="1.0" encoding="utf-8"?>
<sst xmlns="http://schemas.openxmlformats.org/spreadsheetml/2006/main" count="453" uniqueCount="140">
  <si>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</si>
  <si>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</si>
  <si>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</si>
  <si>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</si>
  <si>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</si>
  <si>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</si>
  <si>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</si>
  <si>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{055a389e-d66b-4c11-9ca9-0090e7e066c3}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</si>
  <si>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</si>
  <si>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</si>
  <si>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</si>
  <si>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</si>
  <si>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</si>
  <si>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</si>
  <si>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</si>
  <si>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</si>
  <si>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1566-44-17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</si>
  <si>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</si>
  <si>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</si>
  <si>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</si>
  <si>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/>
  </si>
  <si>
    <t>CC-CZ:</t>
  </si>
  <si>
    <t>Místo:</t>
  </si>
  <si>
    <t>Broumov</t>
  </si>
  <si>
    <t>Datum:</t>
  </si>
  <si>
    <t>5. 12. 2017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</si>
  <si>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</si>
  <si>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</si>
  <si>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</si>
  <si>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</si>
  <si>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</si>
  <si>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</si>
  <si>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</si>
  <si>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60109971</t>
  </si>
  <si>
    <t>INS spol. s r.o.</t>
  </si>
  <si>
    <t>CZ60109971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</si>
  <si>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</si>
  <si>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</si>
  <si>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</si>
  <si>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</si>
  <si>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</si>
  <si>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</si>
  <si>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</si>
  <si>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</si>
  <si>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</si>
  <si>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</si>
  <si>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</si>
  <si>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</si>
  <si>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</si>
  <si>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</si>
  <si>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</si>
  <si>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</si>
  <si>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</si>
  <si>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</si>
  <si>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</si>
  <si>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</si>
  <si>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</si>
  <si>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</si>
  <si>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</si>
  <si>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</si>
  <si>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</si>
  <si>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</si>
  <si>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</si>
  <si>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</si>
  <si>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</si>
  <si>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</si>
  <si>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</si>
  <si>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</si>
  <si>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</si>
  <si>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</si>
  <si>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</si>
  <si>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</si>
  <si>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</si>
  <si>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</si>
  <si>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</si>
  <si>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</si>
  <si>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</si>
  <si>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</si>
  <si>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Stavební úpravy JIP 2A1</t>
  </si>
  <si>
    <t>STA</t>
  </si>
  <si>
    <t>1</t>
  </si>
  <si>
    <t>{cc707806-9b1c-4188-b4d2-eabd6c75b571}</t>
  </si>
  <si>
    <t>2</t>
  </si>
  <si>
    <t>/</t>
  </si>
  <si>
    <t>1.1.1</t>
  </si>
  <si>
    <t>Architektonické a stavebně-technické řešení</t>
  </si>
  <si>
    <t>Soupis</t>
  </si>
  <si>
    <t>{66438262-c9df-4c82-aee1-bac3cfa84839}</t>
  </si>
  <si>
    <t>1.1.4</t>
  </si>
  <si>
    <t>Zdravotní technika</t>
  </si>
  <si>
    <t>{11f7ca95-f9f7-43b2-85e5-f04c8901be5b}</t>
  </si>
  <si>
    <t>1.1.5</t>
  </si>
  <si>
    <t>Elektroinstalace - silnoproud</t>
  </si>
  <si>
    <t>{e14f0be1-0ea5-4c46-95f6-3bd31294c465}</t>
  </si>
  <si>
    <t>1.1.6</t>
  </si>
  <si>
    <t>Vytápění</t>
  </si>
  <si>
    <t>{527bbd7f-5276-4e40-ba7c-5b936693bc17}</t>
  </si>
  <si>
    <t>1.1.7</t>
  </si>
  <si>
    <t>Mediciální plyny</t>
  </si>
  <si>
    <t>{148f18e6-56a4-47f7-9872-62c17e9a0e8c}</t>
  </si>
  <si>
    <t>1.1.8</t>
  </si>
  <si>
    <t>Vzduchotechnika</t>
  </si>
  <si>
    <t>{d38cb0ef-878e-40d3-8413-8e4134ec5ad0}</t>
  </si>
  <si>
    <t>1.1.9</t>
  </si>
  <si>
    <t>Elektroinstalace - slaboproud</t>
  </si>
  <si>
    <t>{23fd95f7-0bbf-4ce8-aa79-9d0e94178b2e}</t>
  </si>
  <si>
    <t>1.1.11</t>
  </si>
  <si>
    <t>Meření a regulace</t>
  </si>
  <si>
    <t>{61b3675a-a971-4ae2-9b73-102ba9a7dcfe}</t>
  </si>
  <si>
    <t>PS 01</t>
  </si>
  <si>
    <t>Lékařská technologie</t>
  </si>
  <si>
    <t>{a8310aa5-ff66-4b3f-900b-9ac307553df1}</t>
  </si>
  <si>
    <t>3.1.1</t>
  </si>
  <si>
    <t>Pevně spojená se stavbou</t>
  </si>
  <si>
    <t>{b1266a57-2a3b-4bb7-8dd9-f513b4d21f09}</t>
  </si>
  <si>
    <t>VRN</t>
  </si>
  <si>
    <t>Vedlejší rozpočtové náklady</t>
  </si>
  <si>
    <t>{2ef10388-5d67-4622-a945-2c271e8a20ef}</t>
  </si>
  <si>
    <t>Stavební úpravy JIP nemocnice Broumov - etapy 2A1 + 2A2</t>
  </si>
  <si>
    <t>ETAPA JIP 2A1</t>
  </si>
  <si>
    <t>{718433f2-2c20-42d8-ad6e-e1e661a4db64}</t>
  </si>
  <si>
    <t>Stavební úpravy JIP 2A2</t>
  </si>
  <si>
    <t>{c89d8581-0f8b-4917-ad85-4995994b3009}</t>
  </si>
  <si>
    <t>{94618251-21a3-453c-95b4-c1d9302eca02}</t>
  </si>
  <si>
    <t>3</t>
  </si>
  <si>
    <t>###NOINSERT###</t>
  </si>
  <si>
    <t>1.1.1.1</t>
  </si>
  <si>
    <t>Podhledy chodba</t>
  </si>
  <si>
    <t>{234b244d-1f75-44dc-b63e-20240e048302}</t>
  </si>
  <si>
    <t>{e7d5e8e2-7a41-4619-abbe-d970423f9d4c}</t>
  </si>
  <si>
    <t>{e9868512-d27d-458b-8ffa-db45622506f2}</t>
  </si>
  <si>
    <t>{c54aa8fa-261b-4144-8259-321fd06e0cfd}</t>
  </si>
  <si>
    <t>{81bb82cb-90c1-4834-9957-0ac32812d535}</t>
  </si>
  <si>
    <t>{41b8794c-0e94-4352-bb5b-5985adb34423}</t>
  </si>
  <si>
    <t>{6d8f2e88-b941-4757-8593-92161e3a4ffe}</t>
  </si>
  <si>
    <t>{8fac12cf-5921-4b0a-98d4-ba4ec1e164b3}</t>
  </si>
  <si>
    <t>Vedlejší rozpočkové náklady</t>
  </si>
  <si>
    <t>{ecbb4ec9-c923-433f-b15c-8d1f0aff611e}</t>
  </si>
  <si>
    <t>Nemocnice Broumov - JIP 2A2 - úprava č. 3</t>
  </si>
  <si>
    <t>ETAPA JIP 2A2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</si>
</sst>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28">
    <font>
      <sz val="11"/>
      <color theme="1"/>
      <name val="Calibri"/>
      <family val="2"/>
      <charset val="238"/>
      <scheme val="minor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1"/>
      <color theme="10"/>
      <name val="Calibri"/>
      <scheme val="minor"/>
    </font>
    <font>
      <u/>
      <sz val="10"/>
      <color indexed="12"/>
      <name val="Trebuchet MS"/>
    </font>
    <font>
      <b/>
      <sz val="16"/>
      <name val="Trebuchet MS"/>
    </font>
    <font>
      <sz val="8"/>
      <color indexed="48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sz val="9"/>
      <name val="Trebuchet MS"/>
    </font>
    <font>
      <b/>
      <sz val="8"/>
      <color indexed="55"/>
      <name val="Trebuchet MS"/>
    </font>
    <font>
      <b/>
      <sz val="12"/>
      <name val="Trebuchet MS"/>
    </font>
    <font>
      <b/>
      <sz val="10"/>
      <name val="Trebuchet MS"/>
    </font>
    <font>
      <sz val="8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2"/>
      <name val="Trebuchet MS"/>
    </font>
    <font>
      <sz val="11"/>
      <name val="Trebuchet MS"/>
    </font>
    <font>
      <b/>
      <sz val="11"/>
      <color indexed="56"/>
      <name val="Trebuchet MS"/>
    </font>
    <font>
      <sz val="11"/>
      <color indexed="56"/>
      <name val="Trebuchet MS"/>
    </font>
    <font>
      <b/>
      <sz val="11"/>
      <name val="Trebuchet MS"/>
    </font>
    <font>
      <sz val="11"/>
      <color indexed="55"/>
      <name val="Trebuchet MS"/>
    </font>
    <font>
      <sz val="18"/>
      <color indexed="12"/>
      <name val="Wingdings 2"/>
    </font>
    <font>
      <sz val="10"/>
      <color indexed="56"/>
      <name val="Trebuchet MS"/>
    </font>
    <font>
      <b/>
      <sz val="10"/>
      <color indexed="56"/>
      <name val="Trebuchet MS"/>
    </font>
    <font>
      <sz val="10"/>
      <color indexed="55"/>
      <name val="Trebuchet MS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0">
    <xf numFmtId="0" fontId="0" fillId="0" borderId="0" xfId="0"/>
    <xf numFmtId="0" fontId="1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left" vertical="center"/>
    </xf>
    <xf numFmtId="0" fontId="5" fillId="2" borderId="0" xfId="1" applyFont="1" applyFill="1" applyAlignment="1" applyProtection="1">
      <alignment vertical="center"/>
    </xf>
    <xf numFmtId="0" fontId="4" fillId="2" borderId="0" xfId="1" applyFill="1"/>
    <xf numFmtId="0" fontId="0" fillId="2" borderId="0" xfId="0" applyFill="1"/>
    <xf numFmtId="0" fontId="1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Border="1" applyAlignment="1" applyProtection="1">
      <alignment horizontal="left" vertical="top"/>
    </xf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top"/>
    </xf>
    <xf numFmtId="0" fontId="9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3" borderId="0" xfId="0" applyFont="1" applyFill="1" applyBorder="1" applyAlignment="1" applyProtection="1">
      <alignment horizontal="left" vertical="center"/>
      <protection locked="0"/>
    </xf>
    <xf numFmtId="49" fontId="10" fillId="3" borderId="0" xfId="0" applyNumberFormat="1" applyFont="1" applyFill="1" applyBorder="1" applyAlignment="1" applyProtection="1">
      <alignment horizontal="left" vertical="center"/>
      <protection locked="0"/>
    </xf>
    <xf numFmtId="49" fontId="10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3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4" fillId="0" borderId="0" xfId="0" applyFont="1" applyAlignment="1">
      <alignment vertical="center"/>
    </xf>
    <xf numFmtId="0" fontId="14" fillId="0" borderId="4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vertical="center"/>
    </xf>
    <xf numFmtId="0" fontId="14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12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12" fillId="4" borderId="9" xfId="0" applyFont="1" applyFill="1" applyBorder="1" applyAlignment="1" applyProtection="1">
      <alignment horizontal="center" vertical="center"/>
    </xf>
    <xf numFmtId="0" fontId="0" fillId="4" borderId="9" xfId="0" applyFont="1" applyFill="1" applyBorder="1" applyAlignment="1" applyProtection="1">
      <alignment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0" fillId="0" borderId="0" xfId="0" applyFont="1" applyAlignment="1">
      <alignment vertical="center"/>
    </xf>
    <xf numFmtId="0" fontId="10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14" fillId="0" borderId="0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10" fillId="4" borderId="10" xfId="0" applyFont="1" applyFill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horizontal="center" vertical="center" wrapText="1"/>
    </xf>
    <xf numFmtId="0" fontId="9" fillId="0" borderId="20" xfId="0" applyFont="1" applyBorder="1" applyAlignment="1" applyProtection="1">
      <alignment horizontal="center" vertical="center" wrapText="1"/>
    </xf>
    <xf numFmtId="0" fontId="9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4" fontId="16" fillId="0" borderId="17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8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center" vertical="center"/>
    </xf>
    <xf numFmtId="0" fontId="19" fillId="0" borderId="4" xfId="0" applyFont="1" applyBorder="1" applyAlignment="1">
      <alignment vertical="center"/>
    </xf>
    <xf numFmtId="4" fontId="23" fillId="0" borderId="17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8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4" xfId="0" applyFont="1" applyBorder="1" applyAlignment="1">
      <alignment vertical="center"/>
    </xf>
    <xf numFmtId="4" fontId="27" fillId="0" borderId="17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" fontId="23" fillId="0" borderId="22" xfId="0" applyNumberFormat="1" applyFont="1" applyBorder="1" applyAlignment="1" applyProtection="1">
      <alignment vertical="center"/>
    </xf>
    <xf numFmtId="4" fontId="23" fillId="0" borderId="23" xfId="0" applyNumberFormat="1" applyFont="1" applyBorder="1" applyAlignment="1" applyProtection="1">
      <alignment vertical="center"/>
    </xf>
    <xf numFmtId="166" fontId="23" fillId="0" borderId="23" xfId="0" applyNumberFormat="1" applyFont="1" applyBorder="1" applyAlignment="1" applyProtection="1">
      <alignment vertical="center"/>
    </xf>
    <xf numFmtId="4" fontId="23" fillId="0" borderId="24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165" fontId="10" fillId="0" borderId="0" xfId="0" applyNumberFormat="1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17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0" fillId="4" borderId="8" xfId="0" applyFont="1" applyFill="1" applyBorder="1" applyAlignment="1" applyProtection="1">
      <alignment horizontal="center" vertical="center"/>
    </xf>
    <xf numFmtId="0" fontId="10" fillId="4" borderId="9" xfId="0" applyFont="1" applyFill="1" applyBorder="1" applyAlignment="1" applyProtection="1">
      <alignment horizontal="left" vertical="center"/>
    </xf>
    <xf numFmtId="0" fontId="10" fillId="4" borderId="9" xfId="0" applyFont="1" applyFill="1" applyBorder="1" applyAlignment="1" applyProtection="1">
      <alignment horizontal="center" vertical="center"/>
    </xf>
    <xf numFmtId="0" fontId="10" fillId="4" borderId="9" xfId="0" applyFont="1" applyFill="1" applyBorder="1" applyAlignment="1" applyProtection="1">
      <alignment horizontal="right" vertical="center"/>
    </xf>
    <xf numFmtId="164" fontId="14" fillId="0" borderId="0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0" fontId="12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12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0" fontId="0" fillId="0" borderId="0" xfId="0"/>
    <xf numFmtId="0" fontId="10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top" wrapText="1"/>
    </xf>
    <xf numFmtId="49" fontId="10" fillId="3" borderId="0" xfId="0" applyNumberFormat="1" applyFont="1" applyFill="1" applyBorder="1" applyAlignment="1" applyProtection="1">
      <alignment horizontal="left" vertical="center"/>
      <protection locked="0"/>
    </xf>
    <xf numFmtId="49" fontId="10" fillId="0" borderId="0" xfId="0" applyNumberFormat="1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4" fontId="13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_JIP%202A1/D.1.1.01%20ARCH%20STAV%20RES%20VV%202A1%20-%20&#250;prava%20&#269;.%2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_JIP%202A2/D.1.1.01%20ARCH%20STAV%20RES%20VV%202A2%20-%20&#250;prava%20&#269;.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1.1.1 - Architektonické a..."/>
      <sheetName val="1.1.4 - Zdravotní technika"/>
      <sheetName val="1.1.5 - Elektroinstalace ..."/>
      <sheetName val="1.1.6 - Vytápění"/>
      <sheetName val="1.1.7 - Mediciální plyny"/>
      <sheetName val="1.1.8 - Vzduchotechnika"/>
      <sheetName val="1.1.9 - Elektroinstalace ..."/>
      <sheetName val="1.1.11 - Meření a regulace"/>
      <sheetName val="3.1.1 - Pevně spojená se ..."/>
      <sheetName val="VRN - Vedlejší rozpočtové..."/>
      <sheetName val="Pokyny pro vyplnění"/>
    </sheetNames>
    <sheetDataSet>
      <sheetData sheetId="0"/>
      <sheetData sheetId="1">
        <row r="29">
          <cell r="J29">
            <v>0</v>
          </cell>
        </row>
        <row r="32">
          <cell r="F32">
            <v>0</v>
          </cell>
          <cell r="J32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</row>
        <row r="138">
          <cell r="P138">
            <v>0</v>
          </cell>
        </row>
      </sheetData>
      <sheetData sheetId="2">
        <row r="29">
          <cell r="J29">
            <v>0</v>
          </cell>
        </row>
        <row r="32">
          <cell r="F32">
            <v>0</v>
          </cell>
          <cell r="J32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</row>
        <row r="83">
          <cell r="P83">
            <v>0</v>
          </cell>
        </row>
      </sheetData>
      <sheetData sheetId="3">
        <row r="29">
          <cell r="J29">
            <v>0</v>
          </cell>
        </row>
        <row r="32">
          <cell r="F32">
            <v>0</v>
          </cell>
          <cell r="J32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</row>
        <row r="83">
          <cell r="P83">
            <v>0</v>
          </cell>
        </row>
      </sheetData>
      <sheetData sheetId="4">
        <row r="29">
          <cell r="J29">
            <v>0</v>
          </cell>
        </row>
        <row r="32">
          <cell r="F32">
            <v>0</v>
          </cell>
          <cell r="J32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</row>
        <row r="83">
          <cell r="P83">
            <v>0</v>
          </cell>
        </row>
      </sheetData>
      <sheetData sheetId="5">
        <row r="29">
          <cell r="J29">
            <v>0</v>
          </cell>
        </row>
        <row r="32">
          <cell r="F32">
            <v>0</v>
          </cell>
          <cell r="J32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</row>
        <row r="83">
          <cell r="P83">
            <v>0</v>
          </cell>
        </row>
      </sheetData>
      <sheetData sheetId="6">
        <row r="29">
          <cell r="J29">
            <v>0</v>
          </cell>
        </row>
        <row r="32">
          <cell r="F32">
            <v>0</v>
          </cell>
          <cell r="J32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</row>
        <row r="83">
          <cell r="P83">
            <v>0</v>
          </cell>
        </row>
      </sheetData>
      <sheetData sheetId="7">
        <row r="29">
          <cell r="J29">
            <v>0</v>
          </cell>
        </row>
        <row r="32">
          <cell r="F32">
            <v>0</v>
          </cell>
          <cell r="J32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</row>
        <row r="83">
          <cell r="P83">
            <v>0</v>
          </cell>
        </row>
      </sheetData>
      <sheetData sheetId="8">
        <row r="29">
          <cell r="J29">
            <v>0</v>
          </cell>
        </row>
        <row r="32">
          <cell r="F32">
            <v>0</v>
          </cell>
          <cell r="J32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</row>
        <row r="83">
          <cell r="P83">
            <v>0</v>
          </cell>
        </row>
      </sheetData>
      <sheetData sheetId="9">
        <row r="29">
          <cell r="J29">
            <v>0</v>
          </cell>
        </row>
        <row r="32">
          <cell r="F32">
            <v>0</v>
          </cell>
          <cell r="J32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</row>
        <row r="83">
          <cell r="P83">
            <v>0</v>
          </cell>
        </row>
      </sheetData>
      <sheetData sheetId="10">
        <row r="27">
          <cell r="J27">
            <v>0</v>
          </cell>
        </row>
        <row r="30">
          <cell r="F30">
            <v>0</v>
          </cell>
          <cell r="J30">
            <v>0</v>
          </cell>
        </row>
        <row r="31">
          <cell r="F31">
            <v>0</v>
          </cell>
          <cell r="J31">
            <v>0</v>
          </cell>
        </row>
        <row r="32">
          <cell r="F32">
            <v>0</v>
          </cell>
          <cell r="J32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</row>
        <row r="77">
          <cell r="P77">
            <v>0</v>
          </cell>
        </row>
      </sheetData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1.1.1 - Architektonické a..."/>
      <sheetName val="1.1.1.1 - Podhledy chodba"/>
      <sheetName val="1.1.4 - Zdravotní technika"/>
      <sheetName val="1.1.5 - Elektroinstalace ..."/>
      <sheetName val="1.1.6 - Vytápění"/>
      <sheetName val="1.1.8 - Vzduchotechnika"/>
      <sheetName val="1.1.9 - Elektroinstalace ..."/>
      <sheetName val="3.1.1 - Pevně spojená se ..."/>
      <sheetName val="VRN - Vedlejší rozpočkové..."/>
      <sheetName val="Pokyny pro vyplnění"/>
    </sheetNames>
    <sheetDataSet>
      <sheetData sheetId="0"/>
      <sheetData sheetId="1">
        <row r="92">
          <cell r="J92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</sheetData>
      <sheetData sheetId="2">
        <row r="94">
          <cell r="J94">
            <v>0</v>
          </cell>
        </row>
        <row r="97">
          <cell r="F97" t="str">
            <v>Lešení a stavební výtahy</v>
          </cell>
          <cell r="J97">
            <v>0</v>
          </cell>
        </row>
        <row r="98">
          <cell r="F98" t="str">
            <v>Lešení pomocné pracovní pro objekty pozemních staveb pro zatížení do 150 kg/m2, o výšce lešeňové podlahy přes 1,9 do 3,5 m</v>
          </cell>
          <cell r="J98">
            <v>0</v>
          </cell>
        </row>
        <row r="99">
          <cell r="F99" t="str">
            <v xml:space="preserve">Poznámka k souboru cen:_x000D_
1. V ceně jsou započteny i náklady na montáž, opotřebení a demontáž lešení. 2. V ceně nejsou započteny náklady na manipulaci s lešením; tyto jsou již zahrnuty v cenách příslušných stavebních prací. 3. Množství měrných jednotek se určuje m2 podlahové plochy, na které se práce provádí. </v>
          </cell>
        </row>
        <row r="100">
          <cell r="F100" t="str">
            <v>LEŠENÍ POMOCNÉ</v>
          </cell>
        </row>
        <row r="101">
          <cell r="F101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28"/>
  <sheetViews>
    <sheetView showGridLines="0" tabSelected="1" topLeftCell="A41" workbookViewId="0">
      <selection activeCell="AM65" sqref="AM65"/>
    </sheetView>
  </sheetViews>
  <sheetFormatPr defaultRowHeight="14.4"/>
  <cols>
    <col min="1" max="1" width="6.44140625" customWidth="1"/>
    <col min="2" max="2" width="1.33203125" customWidth="1"/>
    <col min="3" max="3" width="3.21875" customWidth="1"/>
    <col min="4" max="33" width="2.109375" customWidth="1"/>
    <col min="34" max="34" width="2.5546875" customWidth="1"/>
    <col min="35" max="35" width="24.6640625" customWidth="1"/>
    <col min="36" max="37" width="1.88671875" customWidth="1"/>
    <col min="38" max="38" width="6.44140625" customWidth="1"/>
    <col min="39" max="39" width="2.5546875" customWidth="1"/>
    <col min="40" max="40" width="10.33203125" customWidth="1"/>
    <col min="41" max="41" width="5.77734375" customWidth="1"/>
    <col min="42" max="42" width="3.21875" customWidth="1"/>
    <col min="43" max="43" width="12.21875" customWidth="1"/>
    <col min="44" max="44" width="10.6640625" customWidth="1"/>
    <col min="45" max="47" width="20.109375" hidden="1" customWidth="1"/>
    <col min="48" max="52" width="16.88671875" hidden="1" customWidth="1"/>
    <col min="53" max="53" width="14.88671875" hidden="1" customWidth="1"/>
    <col min="54" max="54" width="19.44140625" hidden="1" customWidth="1"/>
    <col min="55" max="56" width="14.88671875" hidden="1" customWidth="1"/>
    <col min="57" max="57" width="51.6640625" customWidth="1"/>
    <col min="71" max="91" width="7.21875" hidden="1" customWidth="1"/>
    <col min="257" max="257" width="6.44140625" customWidth="1"/>
    <col min="258" max="258" width="1.33203125" customWidth="1"/>
    <col min="259" max="259" width="3.21875" customWidth="1"/>
    <col min="260" max="289" width="2.109375" customWidth="1"/>
    <col min="290" max="290" width="2.5546875" customWidth="1"/>
    <col min="291" max="291" width="24.6640625" customWidth="1"/>
    <col min="292" max="293" width="1.88671875" customWidth="1"/>
    <col min="294" max="294" width="6.44140625" customWidth="1"/>
    <col min="295" max="295" width="2.5546875" customWidth="1"/>
    <col min="296" max="296" width="10.33203125" customWidth="1"/>
    <col min="297" max="297" width="5.77734375" customWidth="1"/>
    <col min="298" max="298" width="3.21875" customWidth="1"/>
    <col min="299" max="299" width="12.21875" customWidth="1"/>
    <col min="300" max="300" width="10.6640625" customWidth="1"/>
    <col min="301" max="312" width="0" hidden="1" customWidth="1"/>
    <col min="313" max="313" width="51.6640625" customWidth="1"/>
    <col min="327" max="347" width="0" hidden="1" customWidth="1"/>
    <col min="513" max="513" width="6.44140625" customWidth="1"/>
    <col min="514" max="514" width="1.33203125" customWidth="1"/>
    <col min="515" max="515" width="3.21875" customWidth="1"/>
    <col min="516" max="545" width="2.109375" customWidth="1"/>
    <col min="546" max="546" width="2.5546875" customWidth="1"/>
    <col min="547" max="547" width="24.6640625" customWidth="1"/>
    <col min="548" max="549" width="1.88671875" customWidth="1"/>
    <col min="550" max="550" width="6.44140625" customWidth="1"/>
    <col min="551" max="551" width="2.5546875" customWidth="1"/>
    <col min="552" max="552" width="10.33203125" customWidth="1"/>
    <col min="553" max="553" width="5.77734375" customWidth="1"/>
    <col min="554" max="554" width="3.21875" customWidth="1"/>
    <col min="555" max="555" width="12.21875" customWidth="1"/>
    <col min="556" max="556" width="10.6640625" customWidth="1"/>
    <col min="557" max="568" width="0" hidden="1" customWidth="1"/>
    <col min="569" max="569" width="51.6640625" customWidth="1"/>
    <col min="583" max="603" width="0" hidden="1" customWidth="1"/>
    <col min="769" max="769" width="6.44140625" customWidth="1"/>
    <col min="770" max="770" width="1.33203125" customWidth="1"/>
    <col min="771" max="771" width="3.21875" customWidth="1"/>
    <col min="772" max="801" width="2.109375" customWidth="1"/>
    <col min="802" max="802" width="2.5546875" customWidth="1"/>
    <col min="803" max="803" width="24.6640625" customWidth="1"/>
    <col min="804" max="805" width="1.88671875" customWidth="1"/>
    <col min="806" max="806" width="6.44140625" customWidth="1"/>
    <col min="807" max="807" width="2.5546875" customWidth="1"/>
    <col min="808" max="808" width="10.33203125" customWidth="1"/>
    <col min="809" max="809" width="5.77734375" customWidth="1"/>
    <col min="810" max="810" width="3.21875" customWidth="1"/>
    <col min="811" max="811" width="12.21875" customWidth="1"/>
    <col min="812" max="812" width="10.6640625" customWidth="1"/>
    <col min="813" max="824" width="0" hidden="1" customWidth="1"/>
    <col min="825" max="825" width="51.6640625" customWidth="1"/>
    <col min="839" max="859" width="0" hidden="1" customWidth="1"/>
    <col min="1025" max="1025" width="6.44140625" customWidth="1"/>
    <col min="1026" max="1026" width="1.33203125" customWidth="1"/>
    <col min="1027" max="1027" width="3.21875" customWidth="1"/>
    <col min="1028" max="1057" width="2.109375" customWidth="1"/>
    <col min="1058" max="1058" width="2.5546875" customWidth="1"/>
    <col min="1059" max="1059" width="24.6640625" customWidth="1"/>
    <col min="1060" max="1061" width="1.88671875" customWidth="1"/>
    <col min="1062" max="1062" width="6.44140625" customWidth="1"/>
    <col min="1063" max="1063" width="2.5546875" customWidth="1"/>
    <col min="1064" max="1064" width="10.33203125" customWidth="1"/>
    <col min="1065" max="1065" width="5.77734375" customWidth="1"/>
    <col min="1066" max="1066" width="3.21875" customWidth="1"/>
    <col min="1067" max="1067" width="12.21875" customWidth="1"/>
    <col min="1068" max="1068" width="10.6640625" customWidth="1"/>
    <col min="1069" max="1080" width="0" hidden="1" customWidth="1"/>
    <col min="1081" max="1081" width="51.6640625" customWidth="1"/>
    <col min="1095" max="1115" width="0" hidden="1" customWidth="1"/>
    <col min="1281" max="1281" width="6.44140625" customWidth="1"/>
    <col min="1282" max="1282" width="1.33203125" customWidth="1"/>
    <col min="1283" max="1283" width="3.21875" customWidth="1"/>
    <col min="1284" max="1313" width="2.109375" customWidth="1"/>
    <col min="1314" max="1314" width="2.5546875" customWidth="1"/>
    <col min="1315" max="1315" width="24.6640625" customWidth="1"/>
    <col min="1316" max="1317" width="1.88671875" customWidth="1"/>
    <col min="1318" max="1318" width="6.44140625" customWidth="1"/>
    <col min="1319" max="1319" width="2.5546875" customWidth="1"/>
    <col min="1320" max="1320" width="10.33203125" customWidth="1"/>
    <col min="1321" max="1321" width="5.77734375" customWidth="1"/>
    <col min="1322" max="1322" width="3.21875" customWidth="1"/>
    <col min="1323" max="1323" width="12.21875" customWidth="1"/>
    <col min="1324" max="1324" width="10.6640625" customWidth="1"/>
    <col min="1325" max="1336" width="0" hidden="1" customWidth="1"/>
    <col min="1337" max="1337" width="51.6640625" customWidth="1"/>
    <col min="1351" max="1371" width="0" hidden="1" customWidth="1"/>
    <col min="1537" max="1537" width="6.44140625" customWidth="1"/>
    <col min="1538" max="1538" width="1.33203125" customWidth="1"/>
    <col min="1539" max="1539" width="3.21875" customWidth="1"/>
    <col min="1540" max="1569" width="2.109375" customWidth="1"/>
    <col min="1570" max="1570" width="2.5546875" customWidth="1"/>
    <col min="1571" max="1571" width="24.6640625" customWidth="1"/>
    <col min="1572" max="1573" width="1.88671875" customWidth="1"/>
    <col min="1574" max="1574" width="6.44140625" customWidth="1"/>
    <col min="1575" max="1575" width="2.5546875" customWidth="1"/>
    <col min="1576" max="1576" width="10.33203125" customWidth="1"/>
    <col min="1577" max="1577" width="5.77734375" customWidth="1"/>
    <col min="1578" max="1578" width="3.21875" customWidth="1"/>
    <col min="1579" max="1579" width="12.21875" customWidth="1"/>
    <col min="1580" max="1580" width="10.6640625" customWidth="1"/>
    <col min="1581" max="1592" width="0" hidden="1" customWidth="1"/>
    <col min="1593" max="1593" width="51.6640625" customWidth="1"/>
    <col min="1607" max="1627" width="0" hidden="1" customWidth="1"/>
    <col min="1793" max="1793" width="6.44140625" customWidth="1"/>
    <col min="1794" max="1794" width="1.33203125" customWidth="1"/>
    <col min="1795" max="1795" width="3.21875" customWidth="1"/>
    <col min="1796" max="1825" width="2.109375" customWidth="1"/>
    <col min="1826" max="1826" width="2.5546875" customWidth="1"/>
    <col min="1827" max="1827" width="24.6640625" customWidth="1"/>
    <col min="1828" max="1829" width="1.88671875" customWidth="1"/>
    <col min="1830" max="1830" width="6.44140625" customWidth="1"/>
    <col min="1831" max="1831" width="2.5546875" customWidth="1"/>
    <col min="1832" max="1832" width="10.33203125" customWidth="1"/>
    <col min="1833" max="1833" width="5.77734375" customWidth="1"/>
    <col min="1834" max="1834" width="3.21875" customWidth="1"/>
    <col min="1835" max="1835" width="12.21875" customWidth="1"/>
    <col min="1836" max="1836" width="10.6640625" customWidth="1"/>
    <col min="1837" max="1848" width="0" hidden="1" customWidth="1"/>
    <col min="1849" max="1849" width="51.6640625" customWidth="1"/>
    <col min="1863" max="1883" width="0" hidden="1" customWidth="1"/>
    <col min="2049" max="2049" width="6.44140625" customWidth="1"/>
    <col min="2050" max="2050" width="1.33203125" customWidth="1"/>
    <col min="2051" max="2051" width="3.21875" customWidth="1"/>
    <col min="2052" max="2081" width="2.109375" customWidth="1"/>
    <col min="2082" max="2082" width="2.5546875" customWidth="1"/>
    <col min="2083" max="2083" width="24.6640625" customWidth="1"/>
    <col min="2084" max="2085" width="1.88671875" customWidth="1"/>
    <col min="2086" max="2086" width="6.44140625" customWidth="1"/>
    <col min="2087" max="2087" width="2.5546875" customWidth="1"/>
    <col min="2088" max="2088" width="10.33203125" customWidth="1"/>
    <col min="2089" max="2089" width="5.77734375" customWidth="1"/>
    <col min="2090" max="2090" width="3.21875" customWidth="1"/>
    <col min="2091" max="2091" width="12.21875" customWidth="1"/>
    <col min="2092" max="2092" width="10.6640625" customWidth="1"/>
    <col min="2093" max="2104" width="0" hidden="1" customWidth="1"/>
    <col min="2105" max="2105" width="51.6640625" customWidth="1"/>
    <col min="2119" max="2139" width="0" hidden="1" customWidth="1"/>
    <col min="2305" max="2305" width="6.44140625" customWidth="1"/>
    <col min="2306" max="2306" width="1.33203125" customWidth="1"/>
    <col min="2307" max="2307" width="3.21875" customWidth="1"/>
    <col min="2308" max="2337" width="2.109375" customWidth="1"/>
    <col min="2338" max="2338" width="2.5546875" customWidth="1"/>
    <col min="2339" max="2339" width="24.6640625" customWidth="1"/>
    <col min="2340" max="2341" width="1.88671875" customWidth="1"/>
    <col min="2342" max="2342" width="6.44140625" customWidth="1"/>
    <col min="2343" max="2343" width="2.5546875" customWidth="1"/>
    <col min="2344" max="2344" width="10.33203125" customWidth="1"/>
    <col min="2345" max="2345" width="5.77734375" customWidth="1"/>
    <col min="2346" max="2346" width="3.21875" customWidth="1"/>
    <col min="2347" max="2347" width="12.21875" customWidth="1"/>
    <col min="2348" max="2348" width="10.6640625" customWidth="1"/>
    <col min="2349" max="2360" width="0" hidden="1" customWidth="1"/>
    <col min="2361" max="2361" width="51.6640625" customWidth="1"/>
    <col min="2375" max="2395" width="0" hidden="1" customWidth="1"/>
    <col min="2561" max="2561" width="6.44140625" customWidth="1"/>
    <col min="2562" max="2562" width="1.33203125" customWidth="1"/>
    <col min="2563" max="2563" width="3.21875" customWidth="1"/>
    <col min="2564" max="2593" width="2.109375" customWidth="1"/>
    <col min="2594" max="2594" width="2.5546875" customWidth="1"/>
    <col min="2595" max="2595" width="24.6640625" customWidth="1"/>
    <col min="2596" max="2597" width="1.88671875" customWidth="1"/>
    <col min="2598" max="2598" width="6.44140625" customWidth="1"/>
    <col min="2599" max="2599" width="2.5546875" customWidth="1"/>
    <col min="2600" max="2600" width="10.33203125" customWidth="1"/>
    <col min="2601" max="2601" width="5.77734375" customWidth="1"/>
    <col min="2602" max="2602" width="3.21875" customWidth="1"/>
    <col min="2603" max="2603" width="12.21875" customWidth="1"/>
    <col min="2604" max="2604" width="10.6640625" customWidth="1"/>
    <col min="2605" max="2616" width="0" hidden="1" customWidth="1"/>
    <col min="2617" max="2617" width="51.6640625" customWidth="1"/>
    <col min="2631" max="2651" width="0" hidden="1" customWidth="1"/>
    <col min="2817" max="2817" width="6.44140625" customWidth="1"/>
    <col min="2818" max="2818" width="1.33203125" customWidth="1"/>
    <col min="2819" max="2819" width="3.21875" customWidth="1"/>
    <col min="2820" max="2849" width="2.109375" customWidth="1"/>
    <col min="2850" max="2850" width="2.5546875" customWidth="1"/>
    <col min="2851" max="2851" width="24.6640625" customWidth="1"/>
    <col min="2852" max="2853" width="1.88671875" customWidth="1"/>
    <col min="2854" max="2854" width="6.44140625" customWidth="1"/>
    <col min="2855" max="2855" width="2.5546875" customWidth="1"/>
    <col min="2856" max="2856" width="10.33203125" customWidth="1"/>
    <col min="2857" max="2857" width="5.77734375" customWidth="1"/>
    <col min="2858" max="2858" width="3.21875" customWidth="1"/>
    <col min="2859" max="2859" width="12.21875" customWidth="1"/>
    <col min="2860" max="2860" width="10.6640625" customWidth="1"/>
    <col min="2861" max="2872" width="0" hidden="1" customWidth="1"/>
    <col min="2873" max="2873" width="51.6640625" customWidth="1"/>
    <col min="2887" max="2907" width="0" hidden="1" customWidth="1"/>
    <col min="3073" max="3073" width="6.44140625" customWidth="1"/>
    <col min="3074" max="3074" width="1.33203125" customWidth="1"/>
    <col min="3075" max="3075" width="3.21875" customWidth="1"/>
    <col min="3076" max="3105" width="2.109375" customWidth="1"/>
    <col min="3106" max="3106" width="2.5546875" customWidth="1"/>
    <col min="3107" max="3107" width="24.6640625" customWidth="1"/>
    <col min="3108" max="3109" width="1.88671875" customWidth="1"/>
    <col min="3110" max="3110" width="6.44140625" customWidth="1"/>
    <col min="3111" max="3111" width="2.5546875" customWidth="1"/>
    <col min="3112" max="3112" width="10.33203125" customWidth="1"/>
    <col min="3113" max="3113" width="5.77734375" customWidth="1"/>
    <col min="3114" max="3114" width="3.21875" customWidth="1"/>
    <col min="3115" max="3115" width="12.21875" customWidth="1"/>
    <col min="3116" max="3116" width="10.6640625" customWidth="1"/>
    <col min="3117" max="3128" width="0" hidden="1" customWidth="1"/>
    <col min="3129" max="3129" width="51.6640625" customWidth="1"/>
    <col min="3143" max="3163" width="0" hidden="1" customWidth="1"/>
    <col min="3329" max="3329" width="6.44140625" customWidth="1"/>
    <col min="3330" max="3330" width="1.33203125" customWidth="1"/>
    <col min="3331" max="3331" width="3.21875" customWidth="1"/>
    <col min="3332" max="3361" width="2.109375" customWidth="1"/>
    <col min="3362" max="3362" width="2.5546875" customWidth="1"/>
    <col min="3363" max="3363" width="24.6640625" customWidth="1"/>
    <col min="3364" max="3365" width="1.88671875" customWidth="1"/>
    <col min="3366" max="3366" width="6.44140625" customWidth="1"/>
    <col min="3367" max="3367" width="2.5546875" customWidth="1"/>
    <col min="3368" max="3368" width="10.33203125" customWidth="1"/>
    <col min="3369" max="3369" width="5.77734375" customWidth="1"/>
    <col min="3370" max="3370" width="3.21875" customWidth="1"/>
    <col min="3371" max="3371" width="12.21875" customWidth="1"/>
    <col min="3372" max="3372" width="10.6640625" customWidth="1"/>
    <col min="3373" max="3384" width="0" hidden="1" customWidth="1"/>
    <col min="3385" max="3385" width="51.6640625" customWidth="1"/>
    <col min="3399" max="3419" width="0" hidden="1" customWidth="1"/>
    <col min="3585" max="3585" width="6.44140625" customWidth="1"/>
    <col min="3586" max="3586" width="1.33203125" customWidth="1"/>
    <col min="3587" max="3587" width="3.21875" customWidth="1"/>
    <col min="3588" max="3617" width="2.109375" customWidth="1"/>
    <col min="3618" max="3618" width="2.5546875" customWidth="1"/>
    <col min="3619" max="3619" width="24.6640625" customWidth="1"/>
    <col min="3620" max="3621" width="1.88671875" customWidth="1"/>
    <col min="3622" max="3622" width="6.44140625" customWidth="1"/>
    <col min="3623" max="3623" width="2.5546875" customWidth="1"/>
    <col min="3624" max="3624" width="10.33203125" customWidth="1"/>
    <col min="3625" max="3625" width="5.77734375" customWidth="1"/>
    <col min="3626" max="3626" width="3.21875" customWidth="1"/>
    <col min="3627" max="3627" width="12.21875" customWidth="1"/>
    <col min="3628" max="3628" width="10.6640625" customWidth="1"/>
    <col min="3629" max="3640" width="0" hidden="1" customWidth="1"/>
    <col min="3641" max="3641" width="51.6640625" customWidth="1"/>
    <col min="3655" max="3675" width="0" hidden="1" customWidth="1"/>
    <col min="3841" max="3841" width="6.44140625" customWidth="1"/>
    <col min="3842" max="3842" width="1.33203125" customWidth="1"/>
    <col min="3843" max="3843" width="3.21875" customWidth="1"/>
    <col min="3844" max="3873" width="2.109375" customWidth="1"/>
    <col min="3874" max="3874" width="2.5546875" customWidth="1"/>
    <col min="3875" max="3875" width="24.6640625" customWidth="1"/>
    <col min="3876" max="3877" width="1.88671875" customWidth="1"/>
    <col min="3878" max="3878" width="6.44140625" customWidth="1"/>
    <col min="3879" max="3879" width="2.5546875" customWidth="1"/>
    <col min="3880" max="3880" width="10.33203125" customWidth="1"/>
    <col min="3881" max="3881" width="5.77734375" customWidth="1"/>
    <col min="3882" max="3882" width="3.21875" customWidth="1"/>
    <col min="3883" max="3883" width="12.21875" customWidth="1"/>
    <col min="3884" max="3884" width="10.6640625" customWidth="1"/>
    <col min="3885" max="3896" width="0" hidden="1" customWidth="1"/>
    <col min="3897" max="3897" width="51.6640625" customWidth="1"/>
    <col min="3911" max="3931" width="0" hidden="1" customWidth="1"/>
    <col min="4097" max="4097" width="6.44140625" customWidth="1"/>
    <col min="4098" max="4098" width="1.33203125" customWidth="1"/>
    <col min="4099" max="4099" width="3.21875" customWidth="1"/>
    <col min="4100" max="4129" width="2.109375" customWidth="1"/>
    <col min="4130" max="4130" width="2.5546875" customWidth="1"/>
    <col min="4131" max="4131" width="24.6640625" customWidth="1"/>
    <col min="4132" max="4133" width="1.88671875" customWidth="1"/>
    <col min="4134" max="4134" width="6.44140625" customWidth="1"/>
    <col min="4135" max="4135" width="2.5546875" customWidth="1"/>
    <col min="4136" max="4136" width="10.33203125" customWidth="1"/>
    <col min="4137" max="4137" width="5.77734375" customWidth="1"/>
    <col min="4138" max="4138" width="3.21875" customWidth="1"/>
    <col min="4139" max="4139" width="12.21875" customWidth="1"/>
    <col min="4140" max="4140" width="10.6640625" customWidth="1"/>
    <col min="4141" max="4152" width="0" hidden="1" customWidth="1"/>
    <col min="4153" max="4153" width="51.6640625" customWidth="1"/>
    <col min="4167" max="4187" width="0" hidden="1" customWidth="1"/>
    <col min="4353" max="4353" width="6.44140625" customWidth="1"/>
    <col min="4354" max="4354" width="1.33203125" customWidth="1"/>
    <col min="4355" max="4355" width="3.21875" customWidth="1"/>
    <col min="4356" max="4385" width="2.109375" customWidth="1"/>
    <col min="4386" max="4386" width="2.5546875" customWidth="1"/>
    <col min="4387" max="4387" width="24.6640625" customWidth="1"/>
    <col min="4388" max="4389" width="1.88671875" customWidth="1"/>
    <col min="4390" max="4390" width="6.44140625" customWidth="1"/>
    <col min="4391" max="4391" width="2.5546875" customWidth="1"/>
    <col min="4392" max="4392" width="10.33203125" customWidth="1"/>
    <col min="4393" max="4393" width="5.77734375" customWidth="1"/>
    <col min="4394" max="4394" width="3.21875" customWidth="1"/>
    <col min="4395" max="4395" width="12.21875" customWidth="1"/>
    <col min="4396" max="4396" width="10.6640625" customWidth="1"/>
    <col min="4397" max="4408" width="0" hidden="1" customWidth="1"/>
    <col min="4409" max="4409" width="51.6640625" customWidth="1"/>
    <col min="4423" max="4443" width="0" hidden="1" customWidth="1"/>
    <col min="4609" max="4609" width="6.44140625" customWidth="1"/>
    <col min="4610" max="4610" width="1.33203125" customWidth="1"/>
    <col min="4611" max="4611" width="3.21875" customWidth="1"/>
    <col min="4612" max="4641" width="2.109375" customWidth="1"/>
    <col min="4642" max="4642" width="2.5546875" customWidth="1"/>
    <col min="4643" max="4643" width="24.6640625" customWidth="1"/>
    <col min="4644" max="4645" width="1.88671875" customWidth="1"/>
    <col min="4646" max="4646" width="6.44140625" customWidth="1"/>
    <col min="4647" max="4647" width="2.5546875" customWidth="1"/>
    <col min="4648" max="4648" width="10.33203125" customWidth="1"/>
    <col min="4649" max="4649" width="5.77734375" customWidth="1"/>
    <col min="4650" max="4650" width="3.21875" customWidth="1"/>
    <col min="4651" max="4651" width="12.21875" customWidth="1"/>
    <col min="4652" max="4652" width="10.6640625" customWidth="1"/>
    <col min="4653" max="4664" width="0" hidden="1" customWidth="1"/>
    <col min="4665" max="4665" width="51.6640625" customWidth="1"/>
    <col min="4679" max="4699" width="0" hidden="1" customWidth="1"/>
    <col min="4865" max="4865" width="6.44140625" customWidth="1"/>
    <col min="4866" max="4866" width="1.33203125" customWidth="1"/>
    <col min="4867" max="4867" width="3.21875" customWidth="1"/>
    <col min="4868" max="4897" width="2.109375" customWidth="1"/>
    <col min="4898" max="4898" width="2.5546875" customWidth="1"/>
    <col min="4899" max="4899" width="24.6640625" customWidth="1"/>
    <col min="4900" max="4901" width="1.88671875" customWidth="1"/>
    <col min="4902" max="4902" width="6.44140625" customWidth="1"/>
    <col min="4903" max="4903" width="2.5546875" customWidth="1"/>
    <col min="4904" max="4904" width="10.33203125" customWidth="1"/>
    <col min="4905" max="4905" width="5.77734375" customWidth="1"/>
    <col min="4906" max="4906" width="3.21875" customWidth="1"/>
    <col min="4907" max="4907" width="12.21875" customWidth="1"/>
    <col min="4908" max="4908" width="10.6640625" customWidth="1"/>
    <col min="4909" max="4920" width="0" hidden="1" customWidth="1"/>
    <col min="4921" max="4921" width="51.6640625" customWidth="1"/>
    <col min="4935" max="4955" width="0" hidden="1" customWidth="1"/>
    <col min="5121" max="5121" width="6.44140625" customWidth="1"/>
    <col min="5122" max="5122" width="1.33203125" customWidth="1"/>
    <col min="5123" max="5123" width="3.21875" customWidth="1"/>
    <col min="5124" max="5153" width="2.109375" customWidth="1"/>
    <col min="5154" max="5154" width="2.5546875" customWidth="1"/>
    <col min="5155" max="5155" width="24.6640625" customWidth="1"/>
    <col min="5156" max="5157" width="1.88671875" customWidth="1"/>
    <col min="5158" max="5158" width="6.44140625" customWidth="1"/>
    <col min="5159" max="5159" width="2.5546875" customWidth="1"/>
    <col min="5160" max="5160" width="10.33203125" customWidth="1"/>
    <col min="5161" max="5161" width="5.77734375" customWidth="1"/>
    <col min="5162" max="5162" width="3.21875" customWidth="1"/>
    <col min="5163" max="5163" width="12.21875" customWidth="1"/>
    <col min="5164" max="5164" width="10.6640625" customWidth="1"/>
    <col min="5165" max="5176" width="0" hidden="1" customWidth="1"/>
    <col min="5177" max="5177" width="51.6640625" customWidth="1"/>
    <col min="5191" max="5211" width="0" hidden="1" customWidth="1"/>
    <col min="5377" max="5377" width="6.44140625" customWidth="1"/>
    <col min="5378" max="5378" width="1.33203125" customWidth="1"/>
    <col min="5379" max="5379" width="3.21875" customWidth="1"/>
    <col min="5380" max="5409" width="2.109375" customWidth="1"/>
    <col min="5410" max="5410" width="2.5546875" customWidth="1"/>
    <col min="5411" max="5411" width="24.6640625" customWidth="1"/>
    <col min="5412" max="5413" width="1.88671875" customWidth="1"/>
    <col min="5414" max="5414" width="6.44140625" customWidth="1"/>
    <col min="5415" max="5415" width="2.5546875" customWidth="1"/>
    <col min="5416" max="5416" width="10.33203125" customWidth="1"/>
    <col min="5417" max="5417" width="5.77734375" customWidth="1"/>
    <col min="5418" max="5418" width="3.21875" customWidth="1"/>
    <col min="5419" max="5419" width="12.21875" customWidth="1"/>
    <col min="5420" max="5420" width="10.6640625" customWidth="1"/>
    <col min="5421" max="5432" width="0" hidden="1" customWidth="1"/>
    <col min="5433" max="5433" width="51.6640625" customWidth="1"/>
    <col min="5447" max="5467" width="0" hidden="1" customWidth="1"/>
    <col min="5633" max="5633" width="6.44140625" customWidth="1"/>
    <col min="5634" max="5634" width="1.33203125" customWidth="1"/>
    <col min="5635" max="5635" width="3.21875" customWidth="1"/>
    <col min="5636" max="5665" width="2.109375" customWidth="1"/>
    <col min="5666" max="5666" width="2.5546875" customWidth="1"/>
    <col min="5667" max="5667" width="24.6640625" customWidth="1"/>
    <col min="5668" max="5669" width="1.88671875" customWidth="1"/>
    <col min="5670" max="5670" width="6.44140625" customWidth="1"/>
    <col min="5671" max="5671" width="2.5546875" customWidth="1"/>
    <col min="5672" max="5672" width="10.33203125" customWidth="1"/>
    <col min="5673" max="5673" width="5.77734375" customWidth="1"/>
    <col min="5674" max="5674" width="3.21875" customWidth="1"/>
    <col min="5675" max="5675" width="12.21875" customWidth="1"/>
    <col min="5676" max="5676" width="10.6640625" customWidth="1"/>
    <col min="5677" max="5688" width="0" hidden="1" customWidth="1"/>
    <col min="5689" max="5689" width="51.6640625" customWidth="1"/>
    <col min="5703" max="5723" width="0" hidden="1" customWidth="1"/>
    <col min="5889" max="5889" width="6.44140625" customWidth="1"/>
    <col min="5890" max="5890" width="1.33203125" customWidth="1"/>
    <col min="5891" max="5891" width="3.21875" customWidth="1"/>
    <col min="5892" max="5921" width="2.109375" customWidth="1"/>
    <col min="5922" max="5922" width="2.5546875" customWidth="1"/>
    <col min="5923" max="5923" width="24.6640625" customWidth="1"/>
    <col min="5924" max="5925" width="1.88671875" customWidth="1"/>
    <col min="5926" max="5926" width="6.44140625" customWidth="1"/>
    <col min="5927" max="5927" width="2.5546875" customWidth="1"/>
    <col min="5928" max="5928" width="10.33203125" customWidth="1"/>
    <col min="5929" max="5929" width="5.77734375" customWidth="1"/>
    <col min="5930" max="5930" width="3.21875" customWidth="1"/>
    <col min="5931" max="5931" width="12.21875" customWidth="1"/>
    <col min="5932" max="5932" width="10.6640625" customWidth="1"/>
    <col min="5933" max="5944" width="0" hidden="1" customWidth="1"/>
    <col min="5945" max="5945" width="51.6640625" customWidth="1"/>
    <col min="5959" max="5979" width="0" hidden="1" customWidth="1"/>
    <col min="6145" max="6145" width="6.44140625" customWidth="1"/>
    <col min="6146" max="6146" width="1.33203125" customWidth="1"/>
    <col min="6147" max="6147" width="3.21875" customWidth="1"/>
    <col min="6148" max="6177" width="2.109375" customWidth="1"/>
    <col min="6178" max="6178" width="2.5546875" customWidth="1"/>
    <col min="6179" max="6179" width="24.6640625" customWidth="1"/>
    <col min="6180" max="6181" width="1.88671875" customWidth="1"/>
    <col min="6182" max="6182" width="6.44140625" customWidth="1"/>
    <col min="6183" max="6183" width="2.5546875" customWidth="1"/>
    <col min="6184" max="6184" width="10.33203125" customWidth="1"/>
    <col min="6185" max="6185" width="5.77734375" customWidth="1"/>
    <col min="6186" max="6186" width="3.21875" customWidth="1"/>
    <col min="6187" max="6187" width="12.21875" customWidth="1"/>
    <col min="6188" max="6188" width="10.6640625" customWidth="1"/>
    <col min="6189" max="6200" width="0" hidden="1" customWidth="1"/>
    <col min="6201" max="6201" width="51.6640625" customWidth="1"/>
    <col min="6215" max="6235" width="0" hidden="1" customWidth="1"/>
    <col min="6401" max="6401" width="6.44140625" customWidth="1"/>
    <col min="6402" max="6402" width="1.33203125" customWidth="1"/>
    <col min="6403" max="6403" width="3.21875" customWidth="1"/>
    <col min="6404" max="6433" width="2.109375" customWidth="1"/>
    <col min="6434" max="6434" width="2.5546875" customWidth="1"/>
    <col min="6435" max="6435" width="24.6640625" customWidth="1"/>
    <col min="6436" max="6437" width="1.88671875" customWidth="1"/>
    <col min="6438" max="6438" width="6.44140625" customWidth="1"/>
    <col min="6439" max="6439" width="2.5546875" customWidth="1"/>
    <col min="6440" max="6440" width="10.33203125" customWidth="1"/>
    <col min="6441" max="6441" width="5.77734375" customWidth="1"/>
    <col min="6442" max="6442" width="3.21875" customWidth="1"/>
    <col min="6443" max="6443" width="12.21875" customWidth="1"/>
    <col min="6444" max="6444" width="10.6640625" customWidth="1"/>
    <col min="6445" max="6456" width="0" hidden="1" customWidth="1"/>
    <col min="6457" max="6457" width="51.6640625" customWidth="1"/>
    <col min="6471" max="6491" width="0" hidden="1" customWidth="1"/>
    <col min="6657" max="6657" width="6.44140625" customWidth="1"/>
    <col min="6658" max="6658" width="1.33203125" customWidth="1"/>
    <col min="6659" max="6659" width="3.21875" customWidth="1"/>
    <col min="6660" max="6689" width="2.109375" customWidth="1"/>
    <col min="6690" max="6690" width="2.5546875" customWidth="1"/>
    <col min="6691" max="6691" width="24.6640625" customWidth="1"/>
    <col min="6692" max="6693" width="1.88671875" customWidth="1"/>
    <col min="6694" max="6694" width="6.44140625" customWidth="1"/>
    <col min="6695" max="6695" width="2.5546875" customWidth="1"/>
    <col min="6696" max="6696" width="10.33203125" customWidth="1"/>
    <col min="6697" max="6697" width="5.77734375" customWidth="1"/>
    <col min="6698" max="6698" width="3.21875" customWidth="1"/>
    <col min="6699" max="6699" width="12.21875" customWidth="1"/>
    <col min="6700" max="6700" width="10.6640625" customWidth="1"/>
    <col min="6701" max="6712" width="0" hidden="1" customWidth="1"/>
    <col min="6713" max="6713" width="51.6640625" customWidth="1"/>
    <col min="6727" max="6747" width="0" hidden="1" customWidth="1"/>
    <col min="6913" max="6913" width="6.44140625" customWidth="1"/>
    <col min="6914" max="6914" width="1.33203125" customWidth="1"/>
    <col min="6915" max="6915" width="3.21875" customWidth="1"/>
    <col min="6916" max="6945" width="2.109375" customWidth="1"/>
    <col min="6946" max="6946" width="2.5546875" customWidth="1"/>
    <col min="6947" max="6947" width="24.6640625" customWidth="1"/>
    <col min="6948" max="6949" width="1.88671875" customWidth="1"/>
    <col min="6950" max="6950" width="6.44140625" customWidth="1"/>
    <col min="6951" max="6951" width="2.5546875" customWidth="1"/>
    <col min="6952" max="6952" width="10.33203125" customWidth="1"/>
    <col min="6953" max="6953" width="5.77734375" customWidth="1"/>
    <col min="6954" max="6954" width="3.21875" customWidth="1"/>
    <col min="6955" max="6955" width="12.21875" customWidth="1"/>
    <col min="6956" max="6956" width="10.6640625" customWidth="1"/>
    <col min="6957" max="6968" width="0" hidden="1" customWidth="1"/>
    <col min="6969" max="6969" width="51.6640625" customWidth="1"/>
    <col min="6983" max="7003" width="0" hidden="1" customWidth="1"/>
    <col min="7169" max="7169" width="6.44140625" customWidth="1"/>
    <col min="7170" max="7170" width="1.33203125" customWidth="1"/>
    <col min="7171" max="7171" width="3.21875" customWidth="1"/>
    <col min="7172" max="7201" width="2.109375" customWidth="1"/>
    <col min="7202" max="7202" width="2.5546875" customWidth="1"/>
    <col min="7203" max="7203" width="24.6640625" customWidth="1"/>
    <col min="7204" max="7205" width="1.88671875" customWidth="1"/>
    <col min="7206" max="7206" width="6.44140625" customWidth="1"/>
    <col min="7207" max="7207" width="2.5546875" customWidth="1"/>
    <col min="7208" max="7208" width="10.33203125" customWidth="1"/>
    <col min="7209" max="7209" width="5.77734375" customWidth="1"/>
    <col min="7210" max="7210" width="3.21875" customWidth="1"/>
    <col min="7211" max="7211" width="12.21875" customWidth="1"/>
    <col min="7212" max="7212" width="10.6640625" customWidth="1"/>
    <col min="7213" max="7224" width="0" hidden="1" customWidth="1"/>
    <col min="7225" max="7225" width="51.6640625" customWidth="1"/>
    <col min="7239" max="7259" width="0" hidden="1" customWidth="1"/>
    <col min="7425" max="7425" width="6.44140625" customWidth="1"/>
    <col min="7426" max="7426" width="1.33203125" customWidth="1"/>
    <col min="7427" max="7427" width="3.21875" customWidth="1"/>
    <col min="7428" max="7457" width="2.109375" customWidth="1"/>
    <col min="7458" max="7458" width="2.5546875" customWidth="1"/>
    <col min="7459" max="7459" width="24.6640625" customWidth="1"/>
    <col min="7460" max="7461" width="1.88671875" customWidth="1"/>
    <col min="7462" max="7462" width="6.44140625" customWidth="1"/>
    <col min="7463" max="7463" width="2.5546875" customWidth="1"/>
    <col min="7464" max="7464" width="10.33203125" customWidth="1"/>
    <col min="7465" max="7465" width="5.77734375" customWidth="1"/>
    <col min="7466" max="7466" width="3.21875" customWidth="1"/>
    <col min="7467" max="7467" width="12.21875" customWidth="1"/>
    <col min="7468" max="7468" width="10.6640625" customWidth="1"/>
    <col min="7469" max="7480" width="0" hidden="1" customWidth="1"/>
    <col min="7481" max="7481" width="51.6640625" customWidth="1"/>
    <col min="7495" max="7515" width="0" hidden="1" customWidth="1"/>
    <col min="7681" max="7681" width="6.44140625" customWidth="1"/>
    <col min="7682" max="7682" width="1.33203125" customWidth="1"/>
    <col min="7683" max="7683" width="3.21875" customWidth="1"/>
    <col min="7684" max="7713" width="2.109375" customWidth="1"/>
    <col min="7714" max="7714" width="2.5546875" customWidth="1"/>
    <col min="7715" max="7715" width="24.6640625" customWidth="1"/>
    <col min="7716" max="7717" width="1.88671875" customWidth="1"/>
    <col min="7718" max="7718" width="6.44140625" customWidth="1"/>
    <col min="7719" max="7719" width="2.5546875" customWidth="1"/>
    <col min="7720" max="7720" width="10.33203125" customWidth="1"/>
    <col min="7721" max="7721" width="5.77734375" customWidth="1"/>
    <col min="7722" max="7722" width="3.21875" customWidth="1"/>
    <col min="7723" max="7723" width="12.21875" customWidth="1"/>
    <col min="7724" max="7724" width="10.6640625" customWidth="1"/>
    <col min="7725" max="7736" width="0" hidden="1" customWidth="1"/>
    <col min="7737" max="7737" width="51.6640625" customWidth="1"/>
    <col min="7751" max="7771" width="0" hidden="1" customWidth="1"/>
    <col min="7937" max="7937" width="6.44140625" customWidth="1"/>
    <col min="7938" max="7938" width="1.33203125" customWidth="1"/>
    <col min="7939" max="7939" width="3.21875" customWidth="1"/>
    <col min="7940" max="7969" width="2.109375" customWidth="1"/>
    <col min="7970" max="7970" width="2.5546875" customWidth="1"/>
    <col min="7971" max="7971" width="24.6640625" customWidth="1"/>
    <col min="7972" max="7973" width="1.88671875" customWidth="1"/>
    <col min="7974" max="7974" width="6.44140625" customWidth="1"/>
    <col min="7975" max="7975" width="2.5546875" customWidth="1"/>
    <col min="7976" max="7976" width="10.33203125" customWidth="1"/>
    <col min="7977" max="7977" width="5.77734375" customWidth="1"/>
    <col min="7978" max="7978" width="3.21875" customWidth="1"/>
    <col min="7979" max="7979" width="12.21875" customWidth="1"/>
    <col min="7980" max="7980" width="10.6640625" customWidth="1"/>
    <col min="7981" max="7992" width="0" hidden="1" customWidth="1"/>
    <col min="7993" max="7993" width="51.6640625" customWidth="1"/>
    <col min="8007" max="8027" width="0" hidden="1" customWidth="1"/>
    <col min="8193" max="8193" width="6.44140625" customWidth="1"/>
    <col min="8194" max="8194" width="1.33203125" customWidth="1"/>
    <col min="8195" max="8195" width="3.21875" customWidth="1"/>
    <col min="8196" max="8225" width="2.109375" customWidth="1"/>
    <col min="8226" max="8226" width="2.5546875" customWidth="1"/>
    <col min="8227" max="8227" width="24.6640625" customWidth="1"/>
    <col min="8228" max="8229" width="1.88671875" customWidth="1"/>
    <col min="8230" max="8230" width="6.44140625" customWidth="1"/>
    <col min="8231" max="8231" width="2.5546875" customWidth="1"/>
    <col min="8232" max="8232" width="10.33203125" customWidth="1"/>
    <col min="8233" max="8233" width="5.77734375" customWidth="1"/>
    <col min="8234" max="8234" width="3.21875" customWidth="1"/>
    <col min="8235" max="8235" width="12.21875" customWidth="1"/>
    <col min="8236" max="8236" width="10.6640625" customWidth="1"/>
    <col min="8237" max="8248" width="0" hidden="1" customWidth="1"/>
    <col min="8249" max="8249" width="51.6640625" customWidth="1"/>
    <col min="8263" max="8283" width="0" hidden="1" customWidth="1"/>
    <col min="8449" max="8449" width="6.44140625" customWidth="1"/>
    <col min="8450" max="8450" width="1.33203125" customWidth="1"/>
    <col min="8451" max="8451" width="3.21875" customWidth="1"/>
    <col min="8452" max="8481" width="2.109375" customWidth="1"/>
    <col min="8482" max="8482" width="2.5546875" customWidth="1"/>
    <col min="8483" max="8483" width="24.6640625" customWidth="1"/>
    <col min="8484" max="8485" width="1.88671875" customWidth="1"/>
    <col min="8486" max="8486" width="6.44140625" customWidth="1"/>
    <col min="8487" max="8487" width="2.5546875" customWidth="1"/>
    <col min="8488" max="8488" width="10.33203125" customWidth="1"/>
    <col min="8489" max="8489" width="5.77734375" customWidth="1"/>
    <col min="8490" max="8490" width="3.21875" customWidth="1"/>
    <col min="8491" max="8491" width="12.21875" customWidth="1"/>
    <col min="8492" max="8492" width="10.6640625" customWidth="1"/>
    <col min="8493" max="8504" width="0" hidden="1" customWidth="1"/>
    <col min="8505" max="8505" width="51.6640625" customWidth="1"/>
    <col min="8519" max="8539" width="0" hidden="1" customWidth="1"/>
    <col min="8705" max="8705" width="6.44140625" customWidth="1"/>
    <col min="8706" max="8706" width="1.33203125" customWidth="1"/>
    <col min="8707" max="8707" width="3.21875" customWidth="1"/>
    <col min="8708" max="8737" width="2.109375" customWidth="1"/>
    <col min="8738" max="8738" width="2.5546875" customWidth="1"/>
    <col min="8739" max="8739" width="24.6640625" customWidth="1"/>
    <col min="8740" max="8741" width="1.88671875" customWidth="1"/>
    <col min="8742" max="8742" width="6.44140625" customWidth="1"/>
    <col min="8743" max="8743" width="2.5546875" customWidth="1"/>
    <col min="8744" max="8744" width="10.33203125" customWidth="1"/>
    <col min="8745" max="8745" width="5.77734375" customWidth="1"/>
    <col min="8746" max="8746" width="3.21875" customWidth="1"/>
    <col min="8747" max="8747" width="12.21875" customWidth="1"/>
    <col min="8748" max="8748" width="10.6640625" customWidth="1"/>
    <col min="8749" max="8760" width="0" hidden="1" customWidth="1"/>
    <col min="8761" max="8761" width="51.6640625" customWidth="1"/>
    <col min="8775" max="8795" width="0" hidden="1" customWidth="1"/>
    <col min="8961" max="8961" width="6.44140625" customWidth="1"/>
    <col min="8962" max="8962" width="1.33203125" customWidth="1"/>
    <col min="8963" max="8963" width="3.21875" customWidth="1"/>
    <col min="8964" max="8993" width="2.109375" customWidth="1"/>
    <col min="8994" max="8994" width="2.5546875" customWidth="1"/>
    <col min="8995" max="8995" width="24.6640625" customWidth="1"/>
    <col min="8996" max="8997" width="1.88671875" customWidth="1"/>
    <col min="8998" max="8998" width="6.44140625" customWidth="1"/>
    <col min="8999" max="8999" width="2.5546875" customWidth="1"/>
    <col min="9000" max="9000" width="10.33203125" customWidth="1"/>
    <col min="9001" max="9001" width="5.77734375" customWidth="1"/>
    <col min="9002" max="9002" width="3.21875" customWidth="1"/>
    <col min="9003" max="9003" width="12.21875" customWidth="1"/>
    <col min="9004" max="9004" width="10.6640625" customWidth="1"/>
    <col min="9005" max="9016" width="0" hidden="1" customWidth="1"/>
    <col min="9017" max="9017" width="51.6640625" customWidth="1"/>
    <col min="9031" max="9051" width="0" hidden="1" customWidth="1"/>
    <col min="9217" max="9217" width="6.44140625" customWidth="1"/>
    <col min="9218" max="9218" width="1.33203125" customWidth="1"/>
    <col min="9219" max="9219" width="3.21875" customWidth="1"/>
    <col min="9220" max="9249" width="2.109375" customWidth="1"/>
    <col min="9250" max="9250" width="2.5546875" customWidth="1"/>
    <col min="9251" max="9251" width="24.6640625" customWidth="1"/>
    <col min="9252" max="9253" width="1.88671875" customWidth="1"/>
    <col min="9254" max="9254" width="6.44140625" customWidth="1"/>
    <col min="9255" max="9255" width="2.5546875" customWidth="1"/>
    <col min="9256" max="9256" width="10.33203125" customWidth="1"/>
    <col min="9257" max="9257" width="5.77734375" customWidth="1"/>
    <col min="9258" max="9258" width="3.21875" customWidth="1"/>
    <col min="9259" max="9259" width="12.21875" customWidth="1"/>
    <col min="9260" max="9260" width="10.6640625" customWidth="1"/>
    <col min="9261" max="9272" width="0" hidden="1" customWidth="1"/>
    <col min="9273" max="9273" width="51.6640625" customWidth="1"/>
    <col min="9287" max="9307" width="0" hidden="1" customWidth="1"/>
    <col min="9473" max="9473" width="6.44140625" customWidth="1"/>
    <col min="9474" max="9474" width="1.33203125" customWidth="1"/>
    <col min="9475" max="9475" width="3.21875" customWidth="1"/>
    <col min="9476" max="9505" width="2.109375" customWidth="1"/>
    <col min="9506" max="9506" width="2.5546875" customWidth="1"/>
    <col min="9507" max="9507" width="24.6640625" customWidth="1"/>
    <col min="9508" max="9509" width="1.88671875" customWidth="1"/>
    <col min="9510" max="9510" width="6.44140625" customWidth="1"/>
    <col min="9511" max="9511" width="2.5546875" customWidth="1"/>
    <col min="9512" max="9512" width="10.33203125" customWidth="1"/>
    <col min="9513" max="9513" width="5.77734375" customWidth="1"/>
    <col min="9514" max="9514" width="3.21875" customWidth="1"/>
    <col min="9515" max="9515" width="12.21875" customWidth="1"/>
    <col min="9516" max="9516" width="10.6640625" customWidth="1"/>
    <col min="9517" max="9528" width="0" hidden="1" customWidth="1"/>
    <col min="9529" max="9529" width="51.6640625" customWidth="1"/>
    <col min="9543" max="9563" width="0" hidden="1" customWidth="1"/>
    <col min="9729" max="9729" width="6.44140625" customWidth="1"/>
    <col min="9730" max="9730" width="1.33203125" customWidth="1"/>
    <col min="9731" max="9731" width="3.21875" customWidth="1"/>
    <col min="9732" max="9761" width="2.109375" customWidth="1"/>
    <col min="9762" max="9762" width="2.5546875" customWidth="1"/>
    <col min="9763" max="9763" width="24.6640625" customWidth="1"/>
    <col min="9764" max="9765" width="1.88671875" customWidth="1"/>
    <col min="9766" max="9766" width="6.44140625" customWidth="1"/>
    <col min="9767" max="9767" width="2.5546875" customWidth="1"/>
    <col min="9768" max="9768" width="10.33203125" customWidth="1"/>
    <col min="9769" max="9769" width="5.77734375" customWidth="1"/>
    <col min="9770" max="9770" width="3.21875" customWidth="1"/>
    <col min="9771" max="9771" width="12.21875" customWidth="1"/>
    <col min="9772" max="9772" width="10.6640625" customWidth="1"/>
    <col min="9773" max="9784" width="0" hidden="1" customWidth="1"/>
    <col min="9785" max="9785" width="51.6640625" customWidth="1"/>
    <col min="9799" max="9819" width="0" hidden="1" customWidth="1"/>
    <col min="9985" max="9985" width="6.44140625" customWidth="1"/>
    <col min="9986" max="9986" width="1.33203125" customWidth="1"/>
    <col min="9987" max="9987" width="3.21875" customWidth="1"/>
    <col min="9988" max="10017" width="2.109375" customWidth="1"/>
    <col min="10018" max="10018" width="2.5546875" customWidth="1"/>
    <col min="10019" max="10019" width="24.6640625" customWidth="1"/>
    <col min="10020" max="10021" width="1.88671875" customWidth="1"/>
    <col min="10022" max="10022" width="6.44140625" customWidth="1"/>
    <col min="10023" max="10023" width="2.5546875" customWidth="1"/>
    <col min="10024" max="10024" width="10.33203125" customWidth="1"/>
    <col min="10025" max="10025" width="5.77734375" customWidth="1"/>
    <col min="10026" max="10026" width="3.21875" customWidth="1"/>
    <col min="10027" max="10027" width="12.21875" customWidth="1"/>
    <col min="10028" max="10028" width="10.6640625" customWidth="1"/>
    <col min="10029" max="10040" width="0" hidden="1" customWidth="1"/>
    <col min="10041" max="10041" width="51.6640625" customWidth="1"/>
    <col min="10055" max="10075" width="0" hidden="1" customWidth="1"/>
    <col min="10241" max="10241" width="6.44140625" customWidth="1"/>
    <col min="10242" max="10242" width="1.33203125" customWidth="1"/>
    <col min="10243" max="10243" width="3.21875" customWidth="1"/>
    <col min="10244" max="10273" width="2.109375" customWidth="1"/>
    <col min="10274" max="10274" width="2.5546875" customWidth="1"/>
    <col min="10275" max="10275" width="24.6640625" customWidth="1"/>
    <col min="10276" max="10277" width="1.88671875" customWidth="1"/>
    <col min="10278" max="10278" width="6.44140625" customWidth="1"/>
    <col min="10279" max="10279" width="2.5546875" customWidth="1"/>
    <col min="10280" max="10280" width="10.33203125" customWidth="1"/>
    <col min="10281" max="10281" width="5.77734375" customWidth="1"/>
    <col min="10282" max="10282" width="3.21875" customWidth="1"/>
    <col min="10283" max="10283" width="12.21875" customWidth="1"/>
    <col min="10284" max="10284" width="10.6640625" customWidth="1"/>
    <col min="10285" max="10296" width="0" hidden="1" customWidth="1"/>
    <col min="10297" max="10297" width="51.6640625" customWidth="1"/>
    <col min="10311" max="10331" width="0" hidden="1" customWidth="1"/>
    <col min="10497" max="10497" width="6.44140625" customWidth="1"/>
    <col min="10498" max="10498" width="1.33203125" customWidth="1"/>
    <col min="10499" max="10499" width="3.21875" customWidth="1"/>
    <col min="10500" max="10529" width="2.109375" customWidth="1"/>
    <col min="10530" max="10530" width="2.5546875" customWidth="1"/>
    <col min="10531" max="10531" width="24.6640625" customWidth="1"/>
    <col min="10532" max="10533" width="1.88671875" customWidth="1"/>
    <col min="10534" max="10534" width="6.44140625" customWidth="1"/>
    <col min="10535" max="10535" width="2.5546875" customWidth="1"/>
    <col min="10536" max="10536" width="10.33203125" customWidth="1"/>
    <col min="10537" max="10537" width="5.77734375" customWidth="1"/>
    <col min="10538" max="10538" width="3.21875" customWidth="1"/>
    <col min="10539" max="10539" width="12.21875" customWidth="1"/>
    <col min="10540" max="10540" width="10.6640625" customWidth="1"/>
    <col min="10541" max="10552" width="0" hidden="1" customWidth="1"/>
    <col min="10553" max="10553" width="51.6640625" customWidth="1"/>
    <col min="10567" max="10587" width="0" hidden="1" customWidth="1"/>
    <col min="10753" max="10753" width="6.44140625" customWidth="1"/>
    <col min="10754" max="10754" width="1.33203125" customWidth="1"/>
    <col min="10755" max="10755" width="3.21875" customWidth="1"/>
    <col min="10756" max="10785" width="2.109375" customWidth="1"/>
    <col min="10786" max="10786" width="2.5546875" customWidth="1"/>
    <col min="10787" max="10787" width="24.6640625" customWidth="1"/>
    <col min="10788" max="10789" width="1.88671875" customWidth="1"/>
    <col min="10790" max="10790" width="6.44140625" customWidth="1"/>
    <col min="10791" max="10791" width="2.5546875" customWidth="1"/>
    <col min="10792" max="10792" width="10.33203125" customWidth="1"/>
    <col min="10793" max="10793" width="5.77734375" customWidth="1"/>
    <col min="10794" max="10794" width="3.21875" customWidth="1"/>
    <col min="10795" max="10795" width="12.21875" customWidth="1"/>
    <col min="10796" max="10796" width="10.6640625" customWidth="1"/>
    <col min="10797" max="10808" width="0" hidden="1" customWidth="1"/>
    <col min="10809" max="10809" width="51.6640625" customWidth="1"/>
    <col min="10823" max="10843" width="0" hidden="1" customWidth="1"/>
    <col min="11009" max="11009" width="6.44140625" customWidth="1"/>
    <col min="11010" max="11010" width="1.33203125" customWidth="1"/>
    <col min="11011" max="11011" width="3.21875" customWidth="1"/>
    <col min="11012" max="11041" width="2.109375" customWidth="1"/>
    <col min="11042" max="11042" width="2.5546875" customWidth="1"/>
    <col min="11043" max="11043" width="24.6640625" customWidth="1"/>
    <col min="11044" max="11045" width="1.88671875" customWidth="1"/>
    <col min="11046" max="11046" width="6.44140625" customWidth="1"/>
    <col min="11047" max="11047" width="2.5546875" customWidth="1"/>
    <col min="11048" max="11048" width="10.33203125" customWidth="1"/>
    <col min="11049" max="11049" width="5.77734375" customWidth="1"/>
    <col min="11050" max="11050" width="3.21875" customWidth="1"/>
    <col min="11051" max="11051" width="12.21875" customWidth="1"/>
    <col min="11052" max="11052" width="10.6640625" customWidth="1"/>
    <col min="11053" max="11064" width="0" hidden="1" customWidth="1"/>
    <col min="11065" max="11065" width="51.6640625" customWidth="1"/>
    <col min="11079" max="11099" width="0" hidden="1" customWidth="1"/>
    <col min="11265" max="11265" width="6.44140625" customWidth="1"/>
    <col min="11266" max="11266" width="1.33203125" customWidth="1"/>
    <col min="11267" max="11267" width="3.21875" customWidth="1"/>
    <col min="11268" max="11297" width="2.109375" customWidth="1"/>
    <col min="11298" max="11298" width="2.5546875" customWidth="1"/>
    <col min="11299" max="11299" width="24.6640625" customWidth="1"/>
    <col min="11300" max="11301" width="1.88671875" customWidth="1"/>
    <col min="11302" max="11302" width="6.44140625" customWidth="1"/>
    <col min="11303" max="11303" width="2.5546875" customWidth="1"/>
    <col min="11304" max="11304" width="10.33203125" customWidth="1"/>
    <col min="11305" max="11305" width="5.77734375" customWidth="1"/>
    <col min="11306" max="11306" width="3.21875" customWidth="1"/>
    <col min="11307" max="11307" width="12.21875" customWidth="1"/>
    <col min="11308" max="11308" width="10.6640625" customWidth="1"/>
    <col min="11309" max="11320" width="0" hidden="1" customWidth="1"/>
    <col min="11321" max="11321" width="51.6640625" customWidth="1"/>
    <col min="11335" max="11355" width="0" hidden="1" customWidth="1"/>
    <col min="11521" max="11521" width="6.44140625" customWidth="1"/>
    <col min="11522" max="11522" width="1.33203125" customWidth="1"/>
    <col min="11523" max="11523" width="3.21875" customWidth="1"/>
    <col min="11524" max="11553" width="2.109375" customWidth="1"/>
    <col min="11554" max="11554" width="2.5546875" customWidth="1"/>
    <col min="11555" max="11555" width="24.6640625" customWidth="1"/>
    <col min="11556" max="11557" width="1.88671875" customWidth="1"/>
    <col min="11558" max="11558" width="6.44140625" customWidth="1"/>
    <col min="11559" max="11559" width="2.5546875" customWidth="1"/>
    <col min="11560" max="11560" width="10.33203125" customWidth="1"/>
    <col min="11561" max="11561" width="5.77734375" customWidth="1"/>
    <col min="11562" max="11562" width="3.21875" customWidth="1"/>
    <col min="11563" max="11563" width="12.21875" customWidth="1"/>
    <col min="11564" max="11564" width="10.6640625" customWidth="1"/>
    <col min="11565" max="11576" width="0" hidden="1" customWidth="1"/>
    <col min="11577" max="11577" width="51.6640625" customWidth="1"/>
    <col min="11591" max="11611" width="0" hidden="1" customWidth="1"/>
    <col min="11777" max="11777" width="6.44140625" customWidth="1"/>
    <col min="11778" max="11778" width="1.33203125" customWidth="1"/>
    <col min="11779" max="11779" width="3.21875" customWidth="1"/>
    <col min="11780" max="11809" width="2.109375" customWidth="1"/>
    <col min="11810" max="11810" width="2.5546875" customWidth="1"/>
    <col min="11811" max="11811" width="24.6640625" customWidth="1"/>
    <col min="11812" max="11813" width="1.88671875" customWidth="1"/>
    <col min="11814" max="11814" width="6.44140625" customWidth="1"/>
    <col min="11815" max="11815" width="2.5546875" customWidth="1"/>
    <col min="11816" max="11816" width="10.33203125" customWidth="1"/>
    <col min="11817" max="11817" width="5.77734375" customWidth="1"/>
    <col min="11818" max="11818" width="3.21875" customWidth="1"/>
    <col min="11819" max="11819" width="12.21875" customWidth="1"/>
    <col min="11820" max="11820" width="10.6640625" customWidth="1"/>
    <col min="11821" max="11832" width="0" hidden="1" customWidth="1"/>
    <col min="11833" max="11833" width="51.6640625" customWidth="1"/>
    <col min="11847" max="11867" width="0" hidden="1" customWidth="1"/>
    <col min="12033" max="12033" width="6.44140625" customWidth="1"/>
    <col min="12034" max="12034" width="1.33203125" customWidth="1"/>
    <col min="12035" max="12035" width="3.21875" customWidth="1"/>
    <col min="12036" max="12065" width="2.109375" customWidth="1"/>
    <col min="12066" max="12066" width="2.5546875" customWidth="1"/>
    <col min="12067" max="12067" width="24.6640625" customWidth="1"/>
    <col min="12068" max="12069" width="1.88671875" customWidth="1"/>
    <col min="12070" max="12070" width="6.44140625" customWidth="1"/>
    <col min="12071" max="12071" width="2.5546875" customWidth="1"/>
    <col min="12072" max="12072" width="10.33203125" customWidth="1"/>
    <col min="12073" max="12073" width="5.77734375" customWidth="1"/>
    <col min="12074" max="12074" width="3.21875" customWidth="1"/>
    <col min="12075" max="12075" width="12.21875" customWidth="1"/>
    <col min="12076" max="12076" width="10.6640625" customWidth="1"/>
    <col min="12077" max="12088" width="0" hidden="1" customWidth="1"/>
    <col min="12089" max="12089" width="51.6640625" customWidth="1"/>
    <col min="12103" max="12123" width="0" hidden="1" customWidth="1"/>
    <col min="12289" max="12289" width="6.44140625" customWidth="1"/>
    <col min="12290" max="12290" width="1.33203125" customWidth="1"/>
    <col min="12291" max="12291" width="3.21875" customWidth="1"/>
    <col min="12292" max="12321" width="2.109375" customWidth="1"/>
    <col min="12322" max="12322" width="2.5546875" customWidth="1"/>
    <col min="12323" max="12323" width="24.6640625" customWidth="1"/>
    <col min="12324" max="12325" width="1.88671875" customWidth="1"/>
    <col min="12326" max="12326" width="6.44140625" customWidth="1"/>
    <col min="12327" max="12327" width="2.5546875" customWidth="1"/>
    <col min="12328" max="12328" width="10.33203125" customWidth="1"/>
    <col min="12329" max="12329" width="5.77734375" customWidth="1"/>
    <col min="12330" max="12330" width="3.21875" customWidth="1"/>
    <col min="12331" max="12331" width="12.21875" customWidth="1"/>
    <col min="12332" max="12332" width="10.6640625" customWidth="1"/>
    <col min="12333" max="12344" width="0" hidden="1" customWidth="1"/>
    <col min="12345" max="12345" width="51.6640625" customWidth="1"/>
    <col min="12359" max="12379" width="0" hidden="1" customWidth="1"/>
    <col min="12545" max="12545" width="6.44140625" customWidth="1"/>
    <col min="12546" max="12546" width="1.33203125" customWidth="1"/>
    <col min="12547" max="12547" width="3.21875" customWidth="1"/>
    <col min="12548" max="12577" width="2.109375" customWidth="1"/>
    <col min="12578" max="12578" width="2.5546875" customWidth="1"/>
    <col min="12579" max="12579" width="24.6640625" customWidth="1"/>
    <col min="12580" max="12581" width="1.88671875" customWidth="1"/>
    <col min="12582" max="12582" width="6.44140625" customWidth="1"/>
    <col min="12583" max="12583" width="2.5546875" customWidth="1"/>
    <col min="12584" max="12584" width="10.33203125" customWidth="1"/>
    <col min="12585" max="12585" width="5.77734375" customWidth="1"/>
    <col min="12586" max="12586" width="3.21875" customWidth="1"/>
    <col min="12587" max="12587" width="12.21875" customWidth="1"/>
    <col min="12588" max="12588" width="10.6640625" customWidth="1"/>
    <col min="12589" max="12600" width="0" hidden="1" customWidth="1"/>
    <col min="12601" max="12601" width="51.6640625" customWidth="1"/>
    <col min="12615" max="12635" width="0" hidden="1" customWidth="1"/>
    <col min="12801" max="12801" width="6.44140625" customWidth="1"/>
    <col min="12802" max="12802" width="1.33203125" customWidth="1"/>
    <col min="12803" max="12803" width="3.21875" customWidth="1"/>
    <col min="12804" max="12833" width="2.109375" customWidth="1"/>
    <col min="12834" max="12834" width="2.5546875" customWidth="1"/>
    <col min="12835" max="12835" width="24.6640625" customWidth="1"/>
    <col min="12836" max="12837" width="1.88671875" customWidth="1"/>
    <col min="12838" max="12838" width="6.44140625" customWidth="1"/>
    <col min="12839" max="12839" width="2.5546875" customWidth="1"/>
    <col min="12840" max="12840" width="10.33203125" customWidth="1"/>
    <col min="12841" max="12841" width="5.77734375" customWidth="1"/>
    <col min="12842" max="12842" width="3.21875" customWidth="1"/>
    <col min="12843" max="12843" width="12.21875" customWidth="1"/>
    <col min="12844" max="12844" width="10.6640625" customWidth="1"/>
    <col min="12845" max="12856" width="0" hidden="1" customWidth="1"/>
    <col min="12857" max="12857" width="51.6640625" customWidth="1"/>
    <col min="12871" max="12891" width="0" hidden="1" customWidth="1"/>
    <col min="13057" max="13057" width="6.44140625" customWidth="1"/>
    <col min="13058" max="13058" width="1.33203125" customWidth="1"/>
    <col min="13059" max="13059" width="3.21875" customWidth="1"/>
    <col min="13060" max="13089" width="2.109375" customWidth="1"/>
    <col min="13090" max="13090" width="2.5546875" customWidth="1"/>
    <col min="13091" max="13091" width="24.6640625" customWidth="1"/>
    <col min="13092" max="13093" width="1.88671875" customWidth="1"/>
    <col min="13094" max="13094" width="6.44140625" customWidth="1"/>
    <col min="13095" max="13095" width="2.5546875" customWidth="1"/>
    <col min="13096" max="13096" width="10.33203125" customWidth="1"/>
    <col min="13097" max="13097" width="5.77734375" customWidth="1"/>
    <col min="13098" max="13098" width="3.21875" customWidth="1"/>
    <col min="13099" max="13099" width="12.21875" customWidth="1"/>
    <col min="13100" max="13100" width="10.6640625" customWidth="1"/>
    <col min="13101" max="13112" width="0" hidden="1" customWidth="1"/>
    <col min="13113" max="13113" width="51.6640625" customWidth="1"/>
    <col min="13127" max="13147" width="0" hidden="1" customWidth="1"/>
    <col min="13313" max="13313" width="6.44140625" customWidth="1"/>
    <col min="13314" max="13314" width="1.33203125" customWidth="1"/>
    <col min="13315" max="13315" width="3.21875" customWidth="1"/>
    <col min="13316" max="13345" width="2.109375" customWidth="1"/>
    <col min="13346" max="13346" width="2.5546875" customWidth="1"/>
    <col min="13347" max="13347" width="24.6640625" customWidth="1"/>
    <col min="13348" max="13349" width="1.88671875" customWidth="1"/>
    <col min="13350" max="13350" width="6.44140625" customWidth="1"/>
    <col min="13351" max="13351" width="2.5546875" customWidth="1"/>
    <col min="13352" max="13352" width="10.33203125" customWidth="1"/>
    <col min="13353" max="13353" width="5.77734375" customWidth="1"/>
    <col min="13354" max="13354" width="3.21875" customWidth="1"/>
    <col min="13355" max="13355" width="12.21875" customWidth="1"/>
    <col min="13356" max="13356" width="10.6640625" customWidth="1"/>
    <col min="13357" max="13368" width="0" hidden="1" customWidth="1"/>
    <col min="13369" max="13369" width="51.6640625" customWidth="1"/>
    <col min="13383" max="13403" width="0" hidden="1" customWidth="1"/>
    <col min="13569" max="13569" width="6.44140625" customWidth="1"/>
    <col min="13570" max="13570" width="1.33203125" customWidth="1"/>
    <col min="13571" max="13571" width="3.21875" customWidth="1"/>
    <col min="13572" max="13601" width="2.109375" customWidth="1"/>
    <col min="13602" max="13602" width="2.5546875" customWidth="1"/>
    <col min="13603" max="13603" width="24.6640625" customWidth="1"/>
    <col min="13604" max="13605" width="1.88671875" customWidth="1"/>
    <col min="13606" max="13606" width="6.44140625" customWidth="1"/>
    <col min="13607" max="13607" width="2.5546875" customWidth="1"/>
    <col min="13608" max="13608" width="10.33203125" customWidth="1"/>
    <col min="13609" max="13609" width="5.77734375" customWidth="1"/>
    <col min="13610" max="13610" width="3.21875" customWidth="1"/>
    <col min="13611" max="13611" width="12.21875" customWidth="1"/>
    <col min="13612" max="13612" width="10.6640625" customWidth="1"/>
    <col min="13613" max="13624" width="0" hidden="1" customWidth="1"/>
    <col min="13625" max="13625" width="51.6640625" customWidth="1"/>
    <col min="13639" max="13659" width="0" hidden="1" customWidth="1"/>
    <col min="13825" max="13825" width="6.44140625" customWidth="1"/>
    <col min="13826" max="13826" width="1.33203125" customWidth="1"/>
    <col min="13827" max="13827" width="3.21875" customWidth="1"/>
    <col min="13828" max="13857" width="2.109375" customWidth="1"/>
    <col min="13858" max="13858" width="2.5546875" customWidth="1"/>
    <col min="13859" max="13859" width="24.6640625" customWidth="1"/>
    <col min="13860" max="13861" width="1.88671875" customWidth="1"/>
    <col min="13862" max="13862" width="6.44140625" customWidth="1"/>
    <col min="13863" max="13863" width="2.5546875" customWidth="1"/>
    <col min="13864" max="13864" width="10.33203125" customWidth="1"/>
    <col min="13865" max="13865" width="5.77734375" customWidth="1"/>
    <col min="13866" max="13866" width="3.21875" customWidth="1"/>
    <col min="13867" max="13867" width="12.21875" customWidth="1"/>
    <col min="13868" max="13868" width="10.6640625" customWidth="1"/>
    <col min="13869" max="13880" width="0" hidden="1" customWidth="1"/>
    <col min="13881" max="13881" width="51.6640625" customWidth="1"/>
    <col min="13895" max="13915" width="0" hidden="1" customWidth="1"/>
    <col min="14081" max="14081" width="6.44140625" customWidth="1"/>
    <col min="14082" max="14082" width="1.33203125" customWidth="1"/>
    <col min="14083" max="14083" width="3.21875" customWidth="1"/>
    <col min="14084" max="14113" width="2.109375" customWidth="1"/>
    <col min="14114" max="14114" width="2.5546875" customWidth="1"/>
    <col min="14115" max="14115" width="24.6640625" customWidth="1"/>
    <col min="14116" max="14117" width="1.88671875" customWidth="1"/>
    <col min="14118" max="14118" width="6.44140625" customWidth="1"/>
    <col min="14119" max="14119" width="2.5546875" customWidth="1"/>
    <col min="14120" max="14120" width="10.33203125" customWidth="1"/>
    <col min="14121" max="14121" width="5.77734375" customWidth="1"/>
    <col min="14122" max="14122" width="3.21875" customWidth="1"/>
    <col min="14123" max="14123" width="12.21875" customWidth="1"/>
    <col min="14124" max="14124" width="10.6640625" customWidth="1"/>
    <col min="14125" max="14136" width="0" hidden="1" customWidth="1"/>
    <col min="14137" max="14137" width="51.6640625" customWidth="1"/>
    <col min="14151" max="14171" width="0" hidden="1" customWidth="1"/>
    <col min="14337" max="14337" width="6.44140625" customWidth="1"/>
    <col min="14338" max="14338" width="1.33203125" customWidth="1"/>
    <col min="14339" max="14339" width="3.21875" customWidth="1"/>
    <col min="14340" max="14369" width="2.109375" customWidth="1"/>
    <col min="14370" max="14370" width="2.5546875" customWidth="1"/>
    <col min="14371" max="14371" width="24.6640625" customWidth="1"/>
    <col min="14372" max="14373" width="1.88671875" customWidth="1"/>
    <col min="14374" max="14374" width="6.44140625" customWidth="1"/>
    <col min="14375" max="14375" width="2.5546875" customWidth="1"/>
    <col min="14376" max="14376" width="10.33203125" customWidth="1"/>
    <col min="14377" max="14377" width="5.77734375" customWidth="1"/>
    <col min="14378" max="14378" width="3.21875" customWidth="1"/>
    <col min="14379" max="14379" width="12.21875" customWidth="1"/>
    <col min="14380" max="14380" width="10.6640625" customWidth="1"/>
    <col min="14381" max="14392" width="0" hidden="1" customWidth="1"/>
    <col min="14393" max="14393" width="51.6640625" customWidth="1"/>
    <col min="14407" max="14427" width="0" hidden="1" customWidth="1"/>
    <col min="14593" max="14593" width="6.44140625" customWidth="1"/>
    <col min="14594" max="14594" width="1.33203125" customWidth="1"/>
    <col min="14595" max="14595" width="3.21875" customWidth="1"/>
    <col min="14596" max="14625" width="2.109375" customWidth="1"/>
    <col min="14626" max="14626" width="2.5546875" customWidth="1"/>
    <col min="14627" max="14627" width="24.6640625" customWidth="1"/>
    <col min="14628" max="14629" width="1.88671875" customWidth="1"/>
    <col min="14630" max="14630" width="6.44140625" customWidth="1"/>
    <col min="14631" max="14631" width="2.5546875" customWidth="1"/>
    <col min="14632" max="14632" width="10.33203125" customWidth="1"/>
    <col min="14633" max="14633" width="5.77734375" customWidth="1"/>
    <col min="14634" max="14634" width="3.21875" customWidth="1"/>
    <col min="14635" max="14635" width="12.21875" customWidth="1"/>
    <col min="14636" max="14636" width="10.6640625" customWidth="1"/>
    <col min="14637" max="14648" width="0" hidden="1" customWidth="1"/>
    <col min="14649" max="14649" width="51.6640625" customWidth="1"/>
    <col min="14663" max="14683" width="0" hidden="1" customWidth="1"/>
    <col min="14849" max="14849" width="6.44140625" customWidth="1"/>
    <col min="14850" max="14850" width="1.33203125" customWidth="1"/>
    <col min="14851" max="14851" width="3.21875" customWidth="1"/>
    <col min="14852" max="14881" width="2.109375" customWidth="1"/>
    <col min="14882" max="14882" width="2.5546875" customWidth="1"/>
    <col min="14883" max="14883" width="24.6640625" customWidth="1"/>
    <col min="14884" max="14885" width="1.88671875" customWidth="1"/>
    <col min="14886" max="14886" width="6.44140625" customWidth="1"/>
    <col min="14887" max="14887" width="2.5546875" customWidth="1"/>
    <col min="14888" max="14888" width="10.33203125" customWidth="1"/>
    <col min="14889" max="14889" width="5.77734375" customWidth="1"/>
    <col min="14890" max="14890" width="3.21875" customWidth="1"/>
    <col min="14891" max="14891" width="12.21875" customWidth="1"/>
    <col min="14892" max="14892" width="10.6640625" customWidth="1"/>
    <col min="14893" max="14904" width="0" hidden="1" customWidth="1"/>
    <col min="14905" max="14905" width="51.6640625" customWidth="1"/>
    <col min="14919" max="14939" width="0" hidden="1" customWidth="1"/>
    <col min="15105" max="15105" width="6.44140625" customWidth="1"/>
    <col min="15106" max="15106" width="1.33203125" customWidth="1"/>
    <col min="15107" max="15107" width="3.21875" customWidth="1"/>
    <col min="15108" max="15137" width="2.109375" customWidth="1"/>
    <col min="15138" max="15138" width="2.5546875" customWidth="1"/>
    <col min="15139" max="15139" width="24.6640625" customWidth="1"/>
    <col min="15140" max="15141" width="1.88671875" customWidth="1"/>
    <col min="15142" max="15142" width="6.44140625" customWidth="1"/>
    <col min="15143" max="15143" width="2.5546875" customWidth="1"/>
    <col min="15144" max="15144" width="10.33203125" customWidth="1"/>
    <col min="15145" max="15145" width="5.77734375" customWidth="1"/>
    <col min="15146" max="15146" width="3.21875" customWidth="1"/>
    <col min="15147" max="15147" width="12.21875" customWidth="1"/>
    <col min="15148" max="15148" width="10.6640625" customWidth="1"/>
    <col min="15149" max="15160" width="0" hidden="1" customWidth="1"/>
    <col min="15161" max="15161" width="51.6640625" customWidth="1"/>
    <col min="15175" max="15195" width="0" hidden="1" customWidth="1"/>
    <col min="15361" max="15361" width="6.44140625" customWidth="1"/>
    <col min="15362" max="15362" width="1.33203125" customWidth="1"/>
    <col min="15363" max="15363" width="3.21875" customWidth="1"/>
    <col min="15364" max="15393" width="2.109375" customWidth="1"/>
    <col min="15394" max="15394" width="2.5546875" customWidth="1"/>
    <col min="15395" max="15395" width="24.6640625" customWidth="1"/>
    <col min="15396" max="15397" width="1.88671875" customWidth="1"/>
    <col min="15398" max="15398" width="6.44140625" customWidth="1"/>
    <col min="15399" max="15399" width="2.5546875" customWidth="1"/>
    <col min="15400" max="15400" width="10.33203125" customWidth="1"/>
    <col min="15401" max="15401" width="5.77734375" customWidth="1"/>
    <col min="15402" max="15402" width="3.21875" customWidth="1"/>
    <col min="15403" max="15403" width="12.21875" customWidth="1"/>
    <col min="15404" max="15404" width="10.6640625" customWidth="1"/>
    <col min="15405" max="15416" width="0" hidden="1" customWidth="1"/>
    <col min="15417" max="15417" width="51.6640625" customWidth="1"/>
    <col min="15431" max="15451" width="0" hidden="1" customWidth="1"/>
    <col min="15617" max="15617" width="6.44140625" customWidth="1"/>
    <col min="15618" max="15618" width="1.33203125" customWidth="1"/>
    <col min="15619" max="15619" width="3.21875" customWidth="1"/>
    <col min="15620" max="15649" width="2.109375" customWidth="1"/>
    <col min="15650" max="15650" width="2.5546875" customWidth="1"/>
    <col min="15651" max="15651" width="24.6640625" customWidth="1"/>
    <col min="15652" max="15653" width="1.88671875" customWidth="1"/>
    <col min="15654" max="15654" width="6.44140625" customWidth="1"/>
    <col min="15655" max="15655" width="2.5546875" customWidth="1"/>
    <col min="15656" max="15656" width="10.33203125" customWidth="1"/>
    <col min="15657" max="15657" width="5.77734375" customWidth="1"/>
    <col min="15658" max="15658" width="3.21875" customWidth="1"/>
    <col min="15659" max="15659" width="12.21875" customWidth="1"/>
    <col min="15660" max="15660" width="10.6640625" customWidth="1"/>
    <col min="15661" max="15672" width="0" hidden="1" customWidth="1"/>
    <col min="15673" max="15673" width="51.6640625" customWidth="1"/>
    <col min="15687" max="15707" width="0" hidden="1" customWidth="1"/>
    <col min="15873" max="15873" width="6.44140625" customWidth="1"/>
    <col min="15874" max="15874" width="1.33203125" customWidth="1"/>
    <col min="15875" max="15875" width="3.21875" customWidth="1"/>
    <col min="15876" max="15905" width="2.109375" customWidth="1"/>
    <col min="15906" max="15906" width="2.5546875" customWidth="1"/>
    <col min="15907" max="15907" width="24.6640625" customWidth="1"/>
    <col min="15908" max="15909" width="1.88671875" customWidth="1"/>
    <col min="15910" max="15910" width="6.44140625" customWidth="1"/>
    <col min="15911" max="15911" width="2.5546875" customWidth="1"/>
    <col min="15912" max="15912" width="10.33203125" customWidth="1"/>
    <col min="15913" max="15913" width="5.77734375" customWidth="1"/>
    <col min="15914" max="15914" width="3.21875" customWidth="1"/>
    <col min="15915" max="15915" width="12.21875" customWidth="1"/>
    <col min="15916" max="15916" width="10.6640625" customWidth="1"/>
    <col min="15917" max="15928" width="0" hidden="1" customWidth="1"/>
    <col min="15929" max="15929" width="51.6640625" customWidth="1"/>
    <col min="15943" max="15963" width="0" hidden="1" customWidth="1"/>
    <col min="16129" max="16129" width="6.44140625" customWidth="1"/>
    <col min="16130" max="16130" width="1.33203125" customWidth="1"/>
    <col min="16131" max="16131" width="3.21875" customWidth="1"/>
    <col min="16132" max="16161" width="2.109375" customWidth="1"/>
    <col min="16162" max="16162" width="2.5546875" customWidth="1"/>
    <col min="16163" max="16163" width="24.6640625" customWidth="1"/>
    <col min="16164" max="16165" width="1.88671875" customWidth="1"/>
    <col min="16166" max="16166" width="6.44140625" customWidth="1"/>
    <col min="16167" max="16167" width="2.5546875" customWidth="1"/>
    <col min="16168" max="16168" width="10.33203125" customWidth="1"/>
    <col min="16169" max="16169" width="5.77734375" customWidth="1"/>
    <col min="16170" max="16170" width="3.21875" customWidth="1"/>
    <col min="16171" max="16171" width="12.21875" customWidth="1"/>
    <col min="16172" max="16172" width="10.6640625" customWidth="1"/>
    <col min="16173" max="16184" width="0" hidden="1" customWidth="1"/>
    <col min="16185" max="16185" width="51.6640625" customWidth="1"/>
    <col min="16199" max="16219" width="0" hidden="1" customWidth="1"/>
  </cols>
  <sheetData>
    <row r="1" spans="1:74" ht="21.45" customHeight="1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7" t="s">
        <v>4</v>
      </c>
      <c r="BB1" s="7" t="s">
        <v>5</v>
      </c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T1" s="8" t="s">
        <v>6</v>
      </c>
      <c r="BU1" s="8" t="s">
        <v>6</v>
      </c>
      <c r="BV1" s="8" t="s">
        <v>7</v>
      </c>
    </row>
    <row r="2" spans="1:74" ht="36.9" customHeight="1"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S2" s="10" t="s">
        <v>8</v>
      </c>
      <c r="BT2" s="10" t="s">
        <v>9</v>
      </c>
    </row>
    <row r="3" spans="1:74" ht="6.9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3"/>
      <c r="BS3" s="10" t="s">
        <v>8</v>
      </c>
      <c r="BT3" s="10" t="s">
        <v>10</v>
      </c>
    </row>
    <row r="4" spans="1:74" ht="36.9" customHeight="1">
      <c r="B4" s="14"/>
      <c r="C4" s="15"/>
      <c r="D4" s="16" t="s">
        <v>11</v>
      </c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7"/>
      <c r="AS4" s="18" t="s">
        <v>12</v>
      </c>
      <c r="BE4" s="19" t="s">
        <v>13</v>
      </c>
      <c r="BS4" s="10" t="s">
        <v>14</v>
      </c>
    </row>
    <row r="5" spans="1:74" ht="14.4" customHeight="1">
      <c r="B5" s="14"/>
      <c r="C5" s="15"/>
      <c r="D5" s="20" t="s">
        <v>15</v>
      </c>
      <c r="E5" s="15"/>
      <c r="F5" s="15"/>
      <c r="G5" s="15"/>
      <c r="H5" s="15"/>
      <c r="I5" s="15"/>
      <c r="J5" s="15"/>
      <c r="K5" s="148" t="s">
        <v>16</v>
      </c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5"/>
      <c r="AQ5" s="17"/>
      <c r="BE5" s="150" t="s">
        <v>17</v>
      </c>
      <c r="BS5" s="10" t="s">
        <v>8</v>
      </c>
    </row>
    <row r="6" spans="1:74" ht="36.9" customHeight="1">
      <c r="B6" s="14"/>
      <c r="C6" s="15"/>
      <c r="D6" s="22" t="s">
        <v>18</v>
      </c>
      <c r="E6" s="15"/>
      <c r="F6" s="15"/>
      <c r="G6" s="15"/>
      <c r="H6" s="15"/>
      <c r="I6" s="15"/>
      <c r="J6" s="15"/>
      <c r="K6" s="152" t="s">
        <v>118</v>
      </c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5"/>
      <c r="AQ6" s="17"/>
      <c r="BE6" s="151"/>
      <c r="BS6" s="10" t="s">
        <v>8</v>
      </c>
    </row>
    <row r="7" spans="1:74" ht="14.4" customHeight="1">
      <c r="B7" s="14"/>
      <c r="C7" s="15"/>
      <c r="D7" s="23" t="s">
        <v>19</v>
      </c>
      <c r="E7" s="15"/>
      <c r="F7" s="15"/>
      <c r="G7" s="15"/>
      <c r="H7" s="15"/>
      <c r="I7" s="15"/>
      <c r="J7" s="15"/>
      <c r="K7" s="24" t="s">
        <v>20</v>
      </c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23" t="s">
        <v>21</v>
      </c>
      <c r="AL7" s="15"/>
      <c r="AM7" s="15"/>
      <c r="AN7" s="24" t="s">
        <v>20</v>
      </c>
      <c r="AO7" s="15"/>
      <c r="AP7" s="15"/>
      <c r="AQ7" s="17"/>
      <c r="BE7" s="151"/>
      <c r="BS7" s="10" t="s">
        <v>8</v>
      </c>
    </row>
    <row r="8" spans="1:74" ht="14.4" customHeight="1">
      <c r="B8" s="14"/>
      <c r="C8" s="15"/>
      <c r="D8" s="23" t="s">
        <v>22</v>
      </c>
      <c r="E8" s="15"/>
      <c r="F8" s="15"/>
      <c r="G8" s="15"/>
      <c r="H8" s="15"/>
      <c r="I8" s="15"/>
      <c r="J8" s="15"/>
      <c r="K8" s="24" t="s">
        <v>23</v>
      </c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23" t="s">
        <v>24</v>
      </c>
      <c r="AL8" s="15"/>
      <c r="AM8" s="15"/>
      <c r="AN8" s="25" t="s">
        <v>25</v>
      </c>
      <c r="AO8" s="15"/>
      <c r="AP8" s="15"/>
      <c r="AQ8" s="17"/>
      <c r="BE8" s="151"/>
      <c r="BS8" s="10" t="s">
        <v>8</v>
      </c>
    </row>
    <row r="9" spans="1:74" ht="14.4" customHeight="1"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7"/>
      <c r="BE9" s="151"/>
      <c r="BS9" s="10" t="s">
        <v>8</v>
      </c>
    </row>
    <row r="10" spans="1:74" ht="14.4" customHeight="1">
      <c r="B10" s="14"/>
      <c r="C10" s="15"/>
      <c r="D10" s="23" t="s">
        <v>26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23" t="s">
        <v>27</v>
      </c>
      <c r="AL10" s="15"/>
      <c r="AM10" s="15"/>
      <c r="AN10" s="24" t="s">
        <v>20</v>
      </c>
      <c r="AO10" s="15"/>
      <c r="AP10" s="15"/>
      <c r="AQ10" s="17"/>
      <c r="BE10" s="151"/>
      <c r="BS10" s="10" t="s">
        <v>8</v>
      </c>
    </row>
    <row r="11" spans="1:74" ht="18.45" customHeight="1">
      <c r="B11" s="14"/>
      <c r="C11" s="15"/>
      <c r="D11" s="15"/>
      <c r="E11" s="24" t="s">
        <v>28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23" t="s">
        <v>29</v>
      </c>
      <c r="AL11" s="15"/>
      <c r="AM11" s="15"/>
      <c r="AN11" s="24" t="s">
        <v>20</v>
      </c>
      <c r="AO11" s="15"/>
      <c r="AP11" s="15"/>
      <c r="AQ11" s="17"/>
      <c r="BE11" s="151"/>
      <c r="BS11" s="10" t="s">
        <v>8</v>
      </c>
    </row>
    <row r="12" spans="1:74" ht="6.9" customHeight="1">
      <c r="B12" s="14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7"/>
      <c r="BE12" s="151"/>
      <c r="BS12" s="10" t="s">
        <v>8</v>
      </c>
    </row>
    <row r="13" spans="1:74" ht="14.4" customHeight="1">
      <c r="B13" s="14"/>
      <c r="C13" s="15"/>
      <c r="D13" s="23" t="s">
        <v>30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23" t="s">
        <v>27</v>
      </c>
      <c r="AL13" s="15"/>
      <c r="AM13" s="15"/>
      <c r="AN13" s="26" t="s">
        <v>31</v>
      </c>
      <c r="AO13" s="15"/>
      <c r="AP13" s="15"/>
      <c r="AQ13" s="17"/>
      <c r="BE13" s="151"/>
      <c r="BS13" s="10" t="s">
        <v>8</v>
      </c>
    </row>
    <row r="14" spans="1:74">
      <c r="B14" s="14"/>
      <c r="C14" s="15"/>
      <c r="D14" s="15"/>
      <c r="E14" s="153" t="s">
        <v>31</v>
      </c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23" t="s">
        <v>29</v>
      </c>
      <c r="AL14" s="15"/>
      <c r="AM14" s="15"/>
      <c r="AN14" s="26" t="s">
        <v>31</v>
      </c>
      <c r="AO14" s="15"/>
      <c r="AP14" s="15"/>
      <c r="AQ14" s="17"/>
      <c r="BE14" s="151"/>
      <c r="BS14" s="10" t="s">
        <v>8</v>
      </c>
    </row>
    <row r="15" spans="1:74" ht="6.9" customHeight="1"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7"/>
      <c r="BE15" s="151"/>
      <c r="BS15" s="10" t="s">
        <v>6</v>
      </c>
    </row>
    <row r="16" spans="1:74" ht="14.4" customHeight="1">
      <c r="B16" s="14"/>
      <c r="C16" s="15"/>
      <c r="D16" s="23" t="s">
        <v>32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23" t="s">
        <v>27</v>
      </c>
      <c r="AL16" s="15"/>
      <c r="AM16" s="15"/>
      <c r="AN16" s="24" t="s">
        <v>33</v>
      </c>
      <c r="AO16" s="15"/>
      <c r="AP16" s="15"/>
      <c r="AQ16" s="17"/>
      <c r="BE16" s="151"/>
      <c r="BS16" s="10" t="s">
        <v>6</v>
      </c>
    </row>
    <row r="17" spans="2:71" ht="18.45" customHeight="1">
      <c r="B17" s="14"/>
      <c r="C17" s="15"/>
      <c r="D17" s="15"/>
      <c r="E17" s="24" t="s">
        <v>34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23" t="s">
        <v>29</v>
      </c>
      <c r="AL17" s="15"/>
      <c r="AM17" s="15"/>
      <c r="AN17" s="24" t="s">
        <v>35</v>
      </c>
      <c r="AO17" s="15"/>
      <c r="AP17" s="15"/>
      <c r="AQ17" s="17"/>
      <c r="BE17" s="151"/>
      <c r="BS17" s="10" t="s">
        <v>36</v>
      </c>
    </row>
    <row r="18" spans="2:71" ht="6.9" customHeight="1">
      <c r="B18" s="14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7"/>
      <c r="BE18" s="151"/>
      <c r="BS18" s="10" t="s">
        <v>8</v>
      </c>
    </row>
    <row r="19" spans="2:71" ht="14.4" customHeight="1">
      <c r="B19" s="14"/>
      <c r="C19" s="15"/>
      <c r="D19" s="23" t="s">
        <v>37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7"/>
      <c r="BE19" s="151"/>
      <c r="BS19" s="10" t="s">
        <v>8</v>
      </c>
    </row>
    <row r="20" spans="2:71" ht="48.75" customHeight="1">
      <c r="B20" s="14"/>
      <c r="C20" s="15"/>
      <c r="D20" s="15"/>
      <c r="E20" s="155" t="s">
        <v>38</v>
      </c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"/>
      <c r="AP20" s="15"/>
      <c r="AQ20" s="17"/>
      <c r="BE20" s="151"/>
      <c r="BS20" s="10" t="s">
        <v>6</v>
      </c>
    </row>
    <row r="21" spans="2:71" ht="6.9" customHeight="1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7"/>
      <c r="BE21" s="151"/>
    </row>
    <row r="22" spans="2:71" ht="6.9" customHeight="1">
      <c r="B22" s="14"/>
      <c r="C22" s="15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15"/>
      <c r="AQ22" s="17"/>
      <c r="BE22" s="151"/>
    </row>
    <row r="23" spans="2:71" s="29" customFormat="1" ht="25.95" customHeight="1">
      <c r="B23" s="30"/>
      <c r="C23" s="31"/>
      <c r="D23" s="32" t="s">
        <v>39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156">
        <f>ROUND(AG51,2)</f>
        <v>0</v>
      </c>
      <c r="AL23" s="157"/>
      <c r="AM23" s="157"/>
      <c r="AN23" s="157"/>
      <c r="AO23" s="157"/>
      <c r="AP23" s="31"/>
      <c r="AQ23" s="35"/>
      <c r="BE23" s="151"/>
    </row>
    <row r="24" spans="2:71" s="29" customFormat="1" ht="6.9" customHeight="1"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5"/>
      <c r="BE24" s="151"/>
    </row>
    <row r="25" spans="2:71" s="29" customFormat="1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158" t="s">
        <v>40</v>
      </c>
      <c r="M25" s="158"/>
      <c r="N25" s="158"/>
      <c r="O25" s="158"/>
      <c r="P25" s="31"/>
      <c r="Q25" s="31"/>
      <c r="R25" s="31"/>
      <c r="S25" s="31"/>
      <c r="T25" s="31"/>
      <c r="U25" s="31"/>
      <c r="V25" s="31"/>
      <c r="W25" s="158" t="s">
        <v>41</v>
      </c>
      <c r="X25" s="158"/>
      <c r="Y25" s="158"/>
      <c r="Z25" s="158"/>
      <c r="AA25" s="158"/>
      <c r="AB25" s="158"/>
      <c r="AC25" s="158"/>
      <c r="AD25" s="158"/>
      <c r="AE25" s="158"/>
      <c r="AF25" s="31"/>
      <c r="AG25" s="31"/>
      <c r="AH25" s="31"/>
      <c r="AI25" s="31"/>
      <c r="AJ25" s="31"/>
      <c r="AK25" s="158" t="s">
        <v>42</v>
      </c>
      <c r="AL25" s="158"/>
      <c r="AM25" s="158"/>
      <c r="AN25" s="158"/>
      <c r="AO25" s="158"/>
      <c r="AP25" s="31"/>
      <c r="AQ25" s="35"/>
      <c r="BE25" s="151"/>
    </row>
    <row r="26" spans="2:71" s="36" customFormat="1" ht="14.4" customHeight="1">
      <c r="B26" s="37"/>
      <c r="C26" s="38"/>
      <c r="D26" s="39" t="s">
        <v>43</v>
      </c>
      <c r="E26" s="38"/>
      <c r="F26" s="39" t="s">
        <v>44</v>
      </c>
      <c r="G26" s="38"/>
      <c r="H26" s="38"/>
      <c r="I26" s="38"/>
      <c r="J26" s="38"/>
      <c r="K26" s="38"/>
      <c r="L26" s="138">
        <v>0.21</v>
      </c>
      <c r="M26" s="139"/>
      <c r="N26" s="139"/>
      <c r="O26" s="139"/>
      <c r="P26" s="38"/>
      <c r="Q26" s="38"/>
      <c r="R26" s="38"/>
      <c r="S26" s="38"/>
      <c r="T26" s="38"/>
      <c r="U26" s="38"/>
      <c r="V26" s="38"/>
      <c r="W26" s="140">
        <f>ROUND(AZ52,2)</f>
        <v>0</v>
      </c>
      <c r="X26" s="139"/>
      <c r="Y26" s="139"/>
      <c r="Z26" s="139"/>
      <c r="AA26" s="139"/>
      <c r="AB26" s="139"/>
      <c r="AC26" s="139"/>
      <c r="AD26" s="139"/>
      <c r="AE26" s="139"/>
      <c r="AF26" s="38"/>
      <c r="AG26" s="38"/>
      <c r="AH26" s="38"/>
      <c r="AI26" s="38"/>
      <c r="AJ26" s="38"/>
      <c r="AK26" s="140">
        <f>ROUND(AV52,2)</f>
        <v>0</v>
      </c>
      <c r="AL26" s="139"/>
      <c r="AM26" s="139"/>
      <c r="AN26" s="139"/>
      <c r="AO26" s="139"/>
      <c r="AP26" s="38"/>
      <c r="AQ26" s="41"/>
      <c r="BE26" s="151"/>
    </row>
    <row r="27" spans="2:71" s="36" customFormat="1" ht="14.4" customHeight="1">
      <c r="B27" s="37"/>
      <c r="C27" s="38"/>
      <c r="D27" s="38"/>
      <c r="E27" s="38"/>
      <c r="F27" s="39" t="s">
        <v>45</v>
      </c>
      <c r="G27" s="38"/>
      <c r="H27" s="38"/>
      <c r="I27" s="38"/>
      <c r="J27" s="38"/>
      <c r="K27" s="38"/>
      <c r="L27" s="138">
        <v>0.15</v>
      </c>
      <c r="M27" s="139"/>
      <c r="N27" s="139"/>
      <c r="O27" s="139"/>
      <c r="P27" s="38"/>
      <c r="Q27" s="38"/>
      <c r="R27" s="38"/>
      <c r="S27" s="38"/>
      <c r="T27" s="38"/>
      <c r="U27" s="38"/>
      <c r="V27" s="38"/>
      <c r="W27" s="140">
        <f>ROUND(BA52,2)</f>
        <v>0</v>
      </c>
      <c r="X27" s="139"/>
      <c r="Y27" s="139"/>
      <c r="Z27" s="139"/>
      <c r="AA27" s="139"/>
      <c r="AB27" s="139"/>
      <c r="AC27" s="139"/>
      <c r="AD27" s="139"/>
      <c r="AE27" s="139"/>
      <c r="AF27" s="38"/>
      <c r="AG27" s="38"/>
      <c r="AH27" s="38"/>
      <c r="AI27" s="38"/>
      <c r="AJ27" s="38"/>
      <c r="AK27" s="140">
        <f>ROUND(AW52,2)</f>
        <v>0</v>
      </c>
      <c r="AL27" s="139"/>
      <c r="AM27" s="139"/>
      <c r="AN27" s="139"/>
      <c r="AO27" s="139"/>
      <c r="AP27" s="38"/>
      <c r="AQ27" s="41"/>
      <c r="BE27" s="151"/>
    </row>
    <row r="28" spans="2:71" s="36" customFormat="1" ht="14.4" hidden="1" customHeight="1">
      <c r="B28" s="37"/>
      <c r="C28" s="38"/>
      <c r="D28" s="38"/>
      <c r="E28" s="38"/>
      <c r="F28" s="39" t="s">
        <v>46</v>
      </c>
      <c r="G28" s="38"/>
      <c r="H28" s="38"/>
      <c r="I28" s="38"/>
      <c r="J28" s="38"/>
      <c r="K28" s="38"/>
      <c r="L28" s="138">
        <v>0.21</v>
      </c>
      <c r="M28" s="139"/>
      <c r="N28" s="139"/>
      <c r="O28" s="139"/>
      <c r="P28" s="38"/>
      <c r="Q28" s="38"/>
      <c r="R28" s="38"/>
      <c r="S28" s="38"/>
      <c r="T28" s="38"/>
      <c r="U28" s="38"/>
      <c r="V28" s="38"/>
      <c r="W28" s="140">
        <f>ROUND(BB52,2)</f>
        <v>0</v>
      </c>
      <c r="X28" s="139"/>
      <c r="Y28" s="139"/>
      <c r="Z28" s="139"/>
      <c r="AA28" s="139"/>
      <c r="AB28" s="139"/>
      <c r="AC28" s="139"/>
      <c r="AD28" s="139"/>
      <c r="AE28" s="139"/>
      <c r="AF28" s="38"/>
      <c r="AG28" s="38"/>
      <c r="AH28" s="38"/>
      <c r="AI28" s="38"/>
      <c r="AJ28" s="38"/>
      <c r="AK28" s="140">
        <v>0</v>
      </c>
      <c r="AL28" s="139"/>
      <c r="AM28" s="139"/>
      <c r="AN28" s="139"/>
      <c r="AO28" s="139"/>
      <c r="AP28" s="38"/>
      <c r="AQ28" s="41"/>
      <c r="BE28" s="151"/>
    </row>
    <row r="29" spans="2:71" s="36" customFormat="1" ht="14.4" hidden="1" customHeight="1">
      <c r="B29" s="37"/>
      <c r="C29" s="38"/>
      <c r="D29" s="38"/>
      <c r="E29" s="38"/>
      <c r="F29" s="39" t="s">
        <v>47</v>
      </c>
      <c r="G29" s="38"/>
      <c r="H29" s="38"/>
      <c r="I29" s="38"/>
      <c r="J29" s="38"/>
      <c r="K29" s="38"/>
      <c r="L29" s="138">
        <v>0.15</v>
      </c>
      <c r="M29" s="139"/>
      <c r="N29" s="139"/>
      <c r="O29" s="139"/>
      <c r="P29" s="38"/>
      <c r="Q29" s="38"/>
      <c r="R29" s="38"/>
      <c r="S29" s="38"/>
      <c r="T29" s="38"/>
      <c r="U29" s="38"/>
      <c r="V29" s="38"/>
      <c r="W29" s="140">
        <f>ROUND(BC52,2)</f>
        <v>0</v>
      </c>
      <c r="X29" s="139"/>
      <c r="Y29" s="139"/>
      <c r="Z29" s="139"/>
      <c r="AA29" s="139"/>
      <c r="AB29" s="139"/>
      <c r="AC29" s="139"/>
      <c r="AD29" s="139"/>
      <c r="AE29" s="139"/>
      <c r="AF29" s="38"/>
      <c r="AG29" s="38"/>
      <c r="AH29" s="38"/>
      <c r="AI29" s="38"/>
      <c r="AJ29" s="38"/>
      <c r="AK29" s="140">
        <v>0</v>
      </c>
      <c r="AL29" s="139"/>
      <c r="AM29" s="139"/>
      <c r="AN29" s="139"/>
      <c r="AO29" s="139"/>
      <c r="AP29" s="38"/>
      <c r="AQ29" s="41"/>
      <c r="BE29" s="151"/>
    </row>
    <row r="30" spans="2:71" s="36" customFormat="1" ht="14.4" hidden="1" customHeight="1">
      <c r="B30" s="37"/>
      <c r="C30" s="38"/>
      <c r="D30" s="38"/>
      <c r="E30" s="38"/>
      <c r="F30" s="39" t="s">
        <v>48</v>
      </c>
      <c r="G30" s="38"/>
      <c r="H30" s="38"/>
      <c r="I30" s="38"/>
      <c r="J30" s="38"/>
      <c r="K30" s="38"/>
      <c r="L30" s="138">
        <v>0</v>
      </c>
      <c r="M30" s="139"/>
      <c r="N30" s="139"/>
      <c r="O30" s="139"/>
      <c r="P30" s="38"/>
      <c r="Q30" s="38"/>
      <c r="R30" s="38"/>
      <c r="S30" s="38"/>
      <c r="T30" s="38"/>
      <c r="U30" s="38"/>
      <c r="V30" s="38"/>
      <c r="W30" s="140">
        <f>ROUND(BD52,2)</f>
        <v>0</v>
      </c>
      <c r="X30" s="139"/>
      <c r="Y30" s="139"/>
      <c r="Z30" s="139"/>
      <c r="AA30" s="139"/>
      <c r="AB30" s="139"/>
      <c r="AC30" s="139"/>
      <c r="AD30" s="139"/>
      <c r="AE30" s="139"/>
      <c r="AF30" s="38"/>
      <c r="AG30" s="38"/>
      <c r="AH30" s="38"/>
      <c r="AI30" s="38"/>
      <c r="AJ30" s="38"/>
      <c r="AK30" s="140">
        <v>0</v>
      </c>
      <c r="AL30" s="139"/>
      <c r="AM30" s="139"/>
      <c r="AN30" s="139"/>
      <c r="AO30" s="139"/>
      <c r="AP30" s="38"/>
      <c r="AQ30" s="41"/>
      <c r="BE30" s="151"/>
    </row>
    <row r="31" spans="2:71" s="29" customFormat="1" ht="6.9" customHeight="1">
      <c r="B31" s="30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5"/>
      <c r="BE31" s="151"/>
    </row>
    <row r="32" spans="2:71" s="29" customFormat="1" ht="25.95" customHeight="1">
      <c r="B32" s="30"/>
      <c r="C32" s="42"/>
      <c r="D32" s="43" t="s">
        <v>49</v>
      </c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5" t="s">
        <v>50</v>
      </c>
      <c r="U32" s="44"/>
      <c r="V32" s="44"/>
      <c r="W32" s="44"/>
      <c r="X32" s="141" t="s">
        <v>51</v>
      </c>
      <c r="Y32" s="142"/>
      <c r="Z32" s="142"/>
      <c r="AA32" s="142"/>
      <c r="AB32" s="142"/>
      <c r="AC32" s="44"/>
      <c r="AD32" s="44"/>
      <c r="AE32" s="44"/>
      <c r="AF32" s="44"/>
      <c r="AG32" s="44"/>
      <c r="AH32" s="44"/>
      <c r="AI32" s="44"/>
      <c r="AJ32" s="44"/>
      <c r="AK32" s="143">
        <f>AK23*1.21</f>
        <v>0</v>
      </c>
      <c r="AL32" s="142"/>
      <c r="AM32" s="142"/>
      <c r="AN32" s="142"/>
      <c r="AO32" s="144"/>
      <c r="AP32" s="42"/>
      <c r="AQ32" s="47"/>
      <c r="BE32" s="151"/>
    </row>
    <row r="33" spans="2:56" s="29" customFormat="1" ht="6.9" customHeight="1">
      <c r="B33" s="30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5"/>
    </row>
    <row r="34" spans="2:56" s="29" customFormat="1" ht="6.9" customHeight="1"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50"/>
    </row>
    <row r="38" spans="2:56" s="29" customFormat="1" ht="6.9" customHeight="1"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3"/>
    </row>
    <row r="39" spans="2:56" s="29" customFormat="1" ht="36.9" customHeight="1">
      <c r="B39" s="30"/>
      <c r="C39" s="54" t="s">
        <v>52</v>
      </c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3"/>
    </row>
    <row r="40" spans="2:56" s="29" customFormat="1" ht="6.9" customHeight="1">
      <c r="B40" s="30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3"/>
    </row>
    <row r="41" spans="2:56" s="56" customFormat="1" ht="14.4" customHeight="1">
      <c r="B41" s="57"/>
      <c r="C41" s="58" t="s">
        <v>15</v>
      </c>
      <c r="D41" s="59"/>
      <c r="E41" s="59"/>
      <c r="F41" s="59"/>
      <c r="G41" s="59"/>
      <c r="H41" s="59"/>
      <c r="I41" s="59"/>
      <c r="J41" s="59"/>
      <c r="K41" s="59"/>
      <c r="L41" s="59" t="str">
        <f>K5</f>
        <v>1566-44-17</v>
      </c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60"/>
    </row>
    <row r="42" spans="2:56" s="61" customFormat="1" ht="36.9" customHeight="1">
      <c r="B42" s="62"/>
      <c r="C42" s="63" t="s">
        <v>18</v>
      </c>
      <c r="D42" s="64"/>
      <c r="E42" s="64"/>
      <c r="F42" s="64"/>
      <c r="G42" s="64"/>
      <c r="H42" s="64"/>
      <c r="I42" s="64"/>
      <c r="J42" s="64"/>
      <c r="K42" s="64"/>
      <c r="L42" s="145" t="str">
        <f>K6</f>
        <v>Stavební úpravy JIP nemocnice Broumov - etapy 2A1 + 2A2</v>
      </c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64"/>
      <c r="AQ42" s="64"/>
      <c r="AR42" s="66"/>
    </row>
    <row r="43" spans="2:56" s="29" customFormat="1" ht="6.9" customHeight="1">
      <c r="B43" s="30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3"/>
    </row>
    <row r="44" spans="2:56" s="29" customFormat="1">
      <c r="B44" s="30"/>
      <c r="C44" s="58" t="s">
        <v>22</v>
      </c>
      <c r="D44" s="55"/>
      <c r="E44" s="55"/>
      <c r="F44" s="55"/>
      <c r="G44" s="55"/>
      <c r="H44" s="55"/>
      <c r="I44" s="55"/>
      <c r="J44" s="55"/>
      <c r="K44" s="55"/>
      <c r="L44" s="67" t="str">
        <f>IF(K8="","",K8)</f>
        <v>Broumov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8" t="s">
        <v>24</v>
      </c>
      <c r="AJ44" s="55"/>
      <c r="AK44" s="55"/>
      <c r="AL44" s="55"/>
      <c r="AM44" s="126" t="str">
        <f>IF(AN8= "","",AN8)</f>
        <v>5. 12. 2017</v>
      </c>
      <c r="AN44" s="126"/>
      <c r="AO44" s="55"/>
      <c r="AP44" s="55"/>
      <c r="AQ44" s="55"/>
      <c r="AR44" s="53"/>
    </row>
    <row r="45" spans="2:56" s="29" customFormat="1" ht="6.9" customHeight="1">
      <c r="B45" s="30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3"/>
    </row>
    <row r="46" spans="2:56" s="29" customFormat="1">
      <c r="B46" s="30"/>
      <c r="C46" s="58" t="s">
        <v>26</v>
      </c>
      <c r="D46" s="55"/>
      <c r="E46" s="55"/>
      <c r="F46" s="55"/>
      <c r="G46" s="55"/>
      <c r="H46" s="55"/>
      <c r="I46" s="55"/>
      <c r="J46" s="55"/>
      <c r="K46" s="55"/>
      <c r="L46" s="59" t="str">
        <f>IF(E11= "","",E11)</f>
        <v xml:space="preserve"> </v>
      </c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8" t="s">
        <v>32</v>
      </c>
      <c r="AJ46" s="55"/>
      <c r="AK46" s="55"/>
      <c r="AL46" s="55"/>
      <c r="AM46" s="127" t="str">
        <f>IF(E17="","",E17)</f>
        <v>INS spol. s r.o.</v>
      </c>
      <c r="AN46" s="127"/>
      <c r="AO46" s="127"/>
      <c r="AP46" s="127"/>
      <c r="AQ46" s="55"/>
      <c r="AR46" s="53"/>
      <c r="AS46" s="128" t="s">
        <v>53</v>
      </c>
      <c r="AT46" s="129"/>
      <c r="AU46" s="69"/>
      <c r="AV46" s="69"/>
      <c r="AW46" s="69"/>
      <c r="AX46" s="69"/>
      <c r="AY46" s="69"/>
      <c r="AZ46" s="69"/>
      <c r="BA46" s="69"/>
      <c r="BB46" s="69"/>
      <c r="BC46" s="69"/>
      <c r="BD46" s="70"/>
    </row>
    <row r="47" spans="2:56" s="29" customFormat="1">
      <c r="B47" s="30"/>
      <c r="C47" s="58" t="s">
        <v>30</v>
      </c>
      <c r="D47" s="55"/>
      <c r="E47" s="55"/>
      <c r="F47" s="55"/>
      <c r="G47" s="55"/>
      <c r="H47" s="55"/>
      <c r="I47" s="55"/>
      <c r="J47" s="55"/>
      <c r="K47" s="55"/>
      <c r="L47" s="59" t="str">
        <f>IF(E14= "Vyplň údaj","",E14)</f>
        <v/>
      </c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3"/>
      <c r="AS47" s="130"/>
      <c r="AT47" s="131"/>
      <c r="AU47" s="71"/>
      <c r="AV47" s="71"/>
      <c r="AW47" s="71"/>
      <c r="AX47" s="71"/>
      <c r="AY47" s="71"/>
      <c r="AZ47" s="71"/>
      <c r="BA47" s="71"/>
      <c r="BB47" s="71"/>
      <c r="BC47" s="71"/>
      <c r="BD47" s="72"/>
    </row>
    <row r="48" spans="2:56" s="29" customFormat="1" ht="10.95" customHeight="1">
      <c r="B48" s="30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3"/>
      <c r="AS48" s="132"/>
      <c r="AT48" s="133"/>
      <c r="AU48" s="31"/>
      <c r="AV48" s="31"/>
      <c r="AW48" s="31"/>
      <c r="AX48" s="31"/>
      <c r="AY48" s="31"/>
      <c r="AZ48" s="31"/>
      <c r="BA48" s="31"/>
      <c r="BB48" s="31"/>
      <c r="BC48" s="31"/>
      <c r="BD48" s="74"/>
    </row>
    <row r="49" spans="1:91" s="29" customFormat="1" ht="29.25" customHeight="1">
      <c r="B49" s="30"/>
      <c r="C49" s="134" t="s">
        <v>54</v>
      </c>
      <c r="D49" s="135"/>
      <c r="E49" s="135"/>
      <c r="F49" s="135"/>
      <c r="G49" s="135"/>
      <c r="H49" s="44"/>
      <c r="I49" s="136" t="s">
        <v>55</v>
      </c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35"/>
      <c r="AD49" s="135"/>
      <c r="AE49" s="135"/>
      <c r="AF49" s="135"/>
      <c r="AG49" s="137" t="s">
        <v>56</v>
      </c>
      <c r="AH49" s="135"/>
      <c r="AI49" s="135"/>
      <c r="AJ49" s="135"/>
      <c r="AK49" s="135"/>
      <c r="AL49" s="135"/>
      <c r="AM49" s="135"/>
      <c r="AN49" s="136" t="s">
        <v>57</v>
      </c>
      <c r="AO49" s="135"/>
      <c r="AP49" s="135"/>
      <c r="AQ49" s="75" t="s">
        <v>58</v>
      </c>
      <c r="AR49" s="53"/>
      <c r="AS49" s="76" t="s">
        <v>59</v>
      </c>
      <c r="AT49" s="77" t="s">
        <v>60</v>
      </c>
      <c r="AU49" s="77" t="s">
        <v>61</v>
      </c>
      <c r="AV49" s="77" t="s">
        <v>62</v>
      </c>
      <c r="AW49" s="77" t="s">
        <v>63</v>
      </c>
      <c r="AX49" s="77" t="s">
        <v>64</v>
      </c>
      <c r="AY49" s="77" t="s">
        <v>65</v>
      </c>
      <c r="AZ49" s="77" t="s">
        <v>66</v>
      </c>
      <c r="BA49" s="77" t="s">
        <v>67</v>
      </c>
      <c r="BB49" s="77" t="s">
        <v>68</v>
      </c>
      <c r="BC49" s="77" t="s">
        <v>69</v>
      </c>
      <c r="BD49" s="78" t="s">
        <v>70</v>
      </c>
    </row>
    <row r="50" spans="1:91" s="29" customFormat="1" ht="10.95" customHeight="1">
      <c r="B50" s="30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3"/>
      <c r="AS50" s="79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1"/>
    </row>
    <row r="51" spans="1:91" s="61" customFormat="1" ht="32.4" customHeight="1">
      <c r="B51" s="62"/>
      <c r="C51" s="82" t="s">
        <v>71</v>
      </c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124">
        <f>ROUND(AG52+AG114,2)</f>
        <v>0</v>
      </c>
      <c r="AH51" s="124"/>
      <c r="AI51" s="124"/>
      <c r="AJ51" s="124"/>
      <c r="AK51" s="124"/>
      <c r="AL51" s="124"/>
      <c r="AM51" s="124"/>
      <c r="AN51" s="125">
        <f>AG51*1.21</f>
        <v>0</v>
      </c>
      <c r="AO51" s="125"/>
      <c r="AP51" s="125"/>
      <c r="AQ51" s="84" t="s">
        <v>20</v>
      </c>
      <c r="AR51" s="66"/>
      <c r="AS51" s="85">
        <f>ROUND(AS52+AS61+AS63,2)</f>
        <v>0</v>
      </c>
      <c r="AT51" s="86" t="e">
        <f t="shared" ref="AT51" si="0">ROUND(SUM(AV51:AW51),2)</f>
        <v>#VALUE!</v>
      </c>
      <c r="AU51" s="87">
        <f>ROUND(AU52+AU61+AU63,5)</f>
        <v>0</v>
      </c>
      <c r="AV51" s="86" t="e">
        <f>ROUND(AZ51*L25,2)</f>
        <v>#VALUE!</v>
      </c>
      <c r="AW51" s="86">
        <f>ROUND(BA51*L26,2)</f>
        <v>0</v>
      </c>
      <c r="AX51" s="86" t="e">
        <f>ROUND(BB51*L25,2)</f>
        <v>#VALUE!</v>
      </c>
      <c r="AY51" s="86">
        <f>ROUND(BC51*L26,2)</f>
        <v>0</v>
      </c>
      <c r="AZ51" s="86">
        <f>ROUND(AZ52+AZ61+AZ63,2)</f>
        <v>0</v>
      </c>
      <c r="BA51" s="86">
        <f>ROUND(BA52+BA61+BA63,2)</f>
        <v>0</v>
      </c>
      <c r="BB51" s="86">
        <f>ROUND(BB52+BB61+BB63,2)</f>
        <v>0</v>
      </c>
      <c r="BC51" s="86">
        <f>ROUND(BC52+BC61+BC63,2)</f>
        <v>0</v>
      </c>
      <c r="BD51" s="88">
        <f>ROUND(BD52+BD61+BD63,2)</f>
        <v>0</v>
      </c>
      <c r="BS51" s="89" t="s">
        <v>72</v>
      </c>
      <c r="BT51" s="89" t="s">
        <v>73</v>
      </c>
      <c r="BU51" s="90" t="s">
        <v>74</v>
      </c>
      <c r="BV51" s="89" t="s">
        <v>75</v>
      </c>
      <c r="BW51" s="89" t="s">
        <v>7</v>
      </c>
      <c r="BX51" s="89" t="s">
        <v>76</v>
      </c>
      <c r="CL51" s="89" t="s">
        <v>20</v>
      </c>
    </row>
    <row r="52" spans="1:91" s="61" customFormat="1" ht="32.4" customHeight="1">
      <c r="B52" s="62"/>
      <c r="C52" s="82" t="s">
        <v>119</v>
      </c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124">
        <f>ROUND(AG53+AG62+AG64,2)</f>
        <v>0</v>
      </c>
      <c r="AH52" s="124"/>
      <c r="AI52" s="124"/>
      <c r="AJ52" s="124"/>
      <c r="AK52" s="124"/>
      <c r="AL52" s="124"/>
      <c r="AM52" s="124"/>
      <c r="AN52" s="125">
        <f t="shared" ref="AN52:AN64" si="1">SUM(AG52,AT52)</f>
        <v>0</v>
      </c>
      <c r="AO52" s="125"/>
      <c r="AP52" s="125"/>
      <c r="AQ52" s="84" t="s">
        <v>20</v>
      </c>
      <c r="AR52" s="66"/>
      <c r="AS52" s="85">
        <f>ROUND(AS53+AS62+AS64,2)</f>
        <v>0</v>
      </c>
      <c r="AT52" s="86">
        <f t="shared" ref="AT52:AT64" si="2">ROUND(SUM(AV52:AW52),2)</f>
        <v>0</v>
      </c>
      <c r="AU52" s="87">
        <f>ROUND(AU53+AU62+AU64,5)</f>
        <v>0</v>
      </c>
      <c r="AV52" s="86">
        <f>ROUND(AZ52*L26,2)</f>
        <v>0</v>
      </c>
      <c r="AW52" s="86">
        <f>ROUND(BA52*L27,2)</f>
        <v>0</v>
      </c>
      <c r="AX52" s="86">
        <f>ROUND(BB52*L26,2)</f>
        <v>0</v>
      </c>
      <c r="AY52" s="86">
        <f>ROUND(BC52*L27,2)</f>
        <v>0</v>
      </c>
      <c r="AZ52" s="86">
        <f>ROUND(AZ53+AZ62+AZ64,2)</f>
        <v>0</v>
      </c>
      <c r="BA52" s="86">
        <f>ROUND(BA53+BA62+BA64,2)</f>
        <v>0</v>
      </c>
      <c r="BB52" s="86">
        <f>ROUND(BB53+BB62+BB64,2)</f>
        <v>0</v>
      </c>
      <c r="BC52" s="86">
        <f>ROUND(BC53+BC62+BC64,2)</f>
        <v>0</v>
      </c>
      <c r="BD52" s="88">
        <f>ROUND(BD53+BD62+BD64,2)</f>
        <v>0</v>
      </c>
      <c r="BS52" s="89" t="s">
        <v>72</v>
      </c>
      <c r="BT52" s="89" t="s">
        <v>73</v>
      </c>
      <c r="BU52" s="90" t="s">
        <v>74</v>
      </c>
      <c r="BV52" s="89" t="s">
        <v>75</v>
      </c>
      <c r="BW52" s="89" t="s">
        <v>7</v>
      </c>
      <c r="BX52" s="89" t="s">
        <v>76</v>
      </c>
      <c r="CL52" s="89" t="s">
        <v>20</v>
      </c>
    </row>
    <row r="53" spans="1:91" s="91" customFormat="1" ht="22.5" customHeight="1">
      <c r="B53" s="92"/>
      <c r="C53" s="93"/>
      <c r="D53" s="117" t="s">
        <v>77</v>
      </c>
      <c r="E53" s="117"/>
      <c r="F53" s="117"/>
      <c r="G53" s="117"/>
      <c r="H53" s="117"/>
      <c r="I53" s="94"/>
      <c r="J53" s="117" t="s">
        <v>78</v>
      </c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20">
        <f>ROUND(SUM(AG54:AG61),2)</f>
        <v>0</v>
      </c>
      <c r="AH53" s="119"/>
      <c r="AI53" s="119"/>
      <c r="AJ53" s="119"/>
      <c r="AK53" s="119"/>
      <c r="AL53" s="119"/>
      <c r="AM53" s="119"/>
      <c r="AN53" s="118">
        <f t="shared" si="1"/>
        <v>0</v>
      </c>
      <c r="AO53" s="119"/>
      <c r="AP53" s="119"/>
      <c r="AQ53" s="95" t="s">
        <v>79</v>
      </c>
      <c r="AR53" s="96"/>
      <c r="AS53" s="97">
        <f>ROUND(SUM(AS54:AS61),2)</f>
        <v>0</v>
      </c>
      <c r="AT53" s="98">
        <f t="shared" si="2"/>
        <v>0</v>
      </c>
      <c r="AU53" s="99">
        <f>ROUND(SUM(AU54:AU61),5)</f>
        <v>0</v>
      </c>
      <c r="AV53" s="98">
        <f>ROUND(AZ53*L26,2)</f>
        <v>0</v>
      </c>
      <c r="AW53" s="98">
        <f>ROUND(BA53*L27,2)</f>
        <v>0</v>
      </c>
      <c r="AX53" s="98">
        <f>ROUND(BB53*L26,2)</f>
        <v>0</v>
      </c>
      <c r="AY53" s="98">
        <f>ROUND(BC53*L27,2)</f>
        <v>0</v>
      </c>
      <c r="AZ53" s="98">
        <f>ROUND(SUM(AZ54:AZ61),2)</f>
        <v>0</v>
      </c>
      <c r="BA53" s="98">
        <f>ROUND(SUM(BA54:BA61),2)</f>
        <v>0</v>
      </c>
      <c r="BB53" s="98">
        <f>ROUND(SUM(BB54:BB61),2)</f>
        <v>0</v>
      </c>
      <c r="BC53" s="98">
        <f>ROUND(SUM(BC54:BC61),2)</f>
        <v>0</v>
      </c>
      <c r="BD53" s="100">
        <f>ROUND(SUM(BD54:BD61),2)</f>
        <v>0</v>
      </c>
      <c r="BS53" s="101" t="s">
        <v>72</v>
      </c>
      <c r="BT53" s="101" t="s">
        <v>80</v>
      </c>
      <c r="BU53" s="101" t="s">
        <v>74</v>
      </c>
      <c r="BV53" s="101" t="s">
        <v>75</v>
      </c>
      <c r="BW53" s="101" t="s">
        <v>81</v>
      </c>
      <c r="BX53" s="101" t="s">
        <v>7</v>
      </c>
      <c r="CL53" s="101" t="s">
        <v>20</v>
      </c>
      <c r="CM53" s="101" t="s">
        <v>82</v>
      </c>
    </row>
    <row r="54" spans="1:91" s="111" customFormat="1" ht="22.5" customHeight="1">
      <c r="A54" s="102" t="s">
        <v>83</v>
      </c>
      <c r="B54" s="103"/>
      <c r="C54" s="104"/>
      <c r="D54" s="104"/>
      <c r="E54" s="121" t="s">
        <v>84</v>
      </c>
      <c r="F54" s="121"/>
      <c r="G54" s="121"/>
      <c r="H54" s="121"/>
      <c r="I54" s="121"/>
      <c r="J54" s="104"/>
      <c r="K54" s="121" t="s">
        <v>85</v>
      </c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2">
        <f>'[1]1.1.1 - Architektonické a...'!J29</f>
        <v>0</v>
      </c>
      <c r="AH54" s="123"/>
      <c r="AI54" s="123"/>
      <c r="AJ54" s="123"/>
      <c r="AK54" s="123"/>
      <c r="AL54" s="123"/>
      <c r="AM54" s="123"/>
      <c r="AN54" s="122">
        <f t="shared" si="1"/>
        <v>0</v>
      </c>
      <c r="AO54" s="123"/>
      <c r="AP54" s="123"/>
      <c r="AQ54" s="105" t="s">
        <v>86</v>
      </c>
      <c r="AR54" s="106"/>
      <c r="AS54" s="107">
        <v>0</v>
      </c>
      <c r="AT54" s="108">
        <f t="shared" si="2"/>
        <v>0</v>
      </c>
      <c r="AU54" s="109">
        <f>'[1]1.1.1 - Architektonické a...'!P138</f>
        <v>0</v>
      </c>
      <c r="AV54" s="108">
        <f>'[1]1.1.1 - Architektonické a...'!J32</f>
        <v>0</v>
      </c>
      <c r="AW54" s="108">
        <f>'[1]1.1.1 - Architektonické a...'!J33</f>
        <v>0</v>
      </c>
      <c r="AX54" s="108">
        <f>'[1]1.1.1 - Architektonické a...'!J34</f>
        <v>0</v>
      </c>
      <c r="AY54" s="108">
        <f>'[1]1.1.1 - Architektonické a...'!J35</f>
        <v>0</v>
      </c>
      <c r="AZ54" s="108">
        <f>'[1]1.1.1 - Architektonické a...'!F32</f>
        <v>0</v>
      </c>
      <c r="BA54" s="108">
        <f>'[1]1.1.1 - Architektonické a...'!F33</f>
        <v>0</v>
      </c>
      <c r="BB54" s="108">
        <f>'[1]1.1.1 - Architektonické a...'!F34</f>
        <v>0</v>
      </c>
      <c r="BC54" s="108">
        <f>'[1]1.1.1 - Architektonické a...'!F35</f>
        <v>0</v>
      </c>
      <c r="BD54" s="110">
        <f>'[1]1.1.1 - Architektonické a...'!F36</f>
        <v>0</v>
      </c>
      <c r="BT54" s="112" t="s">
        <v>82</v>
      </c>
      <c r="BV54" s="112" t="s">
        <v>75</v>
      </c>
      <c r="BW54" s="112" t="s">
        <v>87</v>
      </c>
      <c r="BX54" s="112" t="s">
        <v>81</v>
      </c>
      <c r="CL54" s="112" t="s">
        <v>20</v>
      </c>
    </row>
    <row r="55" spans="1:91" s="111" customFormat="1" ht="22.5" customHeight="1">
      <c r="A55" s="102" t="s">
        <v>83</v>
      </c>
      <c r="B55" s="103"/>
      <c r="C55" s="104"/>
      <c r="D55" s="104"/>
      <c r="E55" s="121" t="s">
        <v>88</v>
      </c>
      <c r="F55" s="121"/>
      <c r="G55" s="121"/>
      <c r="H55" s="121"/>
      <c r="I55" s="121"/>
      <c r="J55" s="104"/>
      <c r="K55" s="121" t="s">
        <v>89</v>
      </c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2">
        <f>'[1]1.1.4 - Zdravotní technika'!J29</f>
        <v>0</v>
      </c>
      <c r="AH55" s="123"/>
      <c r="AI55" s="123"/>
      <c r="AJ55" s="123"/>
      <c r="AK55" s="123"/>
      <c r="AL55" s="123"/>
      <c r="AM55" s="123"/>
      <c r="AN55" s="122">
        <f t="shared" si="1"/>
        <v>0</v>
      </c>
      <c r="AO55" s="123"/>
      <c r="AP55" s="123"/>
      <c r="AQ55" s="105" t="s">
        <v>86</v>
      </c>
      <c r="AR55" s="106"/>
      <c r="AS55" s="107">
        <v>0</v>
      </c>
      <c r="AT55" s="108">
        <f t="shared" si="2"/>
        <v>0</v>
      </c>
      <c r="AU55" s="109">
        <f>'[1]1.1.4 - Zdravotní technika'!P83</f>
        <v>0</v>
      </c>
      <c r="AV55" s="108">
        <f>'[1]1.1.4 - Zdravotní technika'!J32</f>
        <v>0</v>
      </c>
      <c r="AW55" s="108">
        <f>'[1]1.1.4 - Zdravotní technika'!J33</f>
        <v>0</v>
      </c>
      <c r="AX55" s="108">
        <f>'[1]1.1.4 - Zdravotní technika'!J34</f>
        <v>0</v>
      </c>
      <c r="AY55" s="108">
        <f>'[1]1.1.4 - Zdravotní technika'!J35</f>
        <v>0</v>
      </c>
      <c r="AZ55" s="108">
        <f>'[1]1.1.4 - Zdravotní technika'!F32</f>
        <v>0</v>
      </c>
      <c r="BA55" s="108">
        <f>'[1]1.1.4 - Zdravotní technika'!F33</f>
        <v>0</v>
      </c>
      <c r="BB55" s="108">
        <f>'[1]1.1.4 - Zdravotní technika'!F34</f>
        <v>0</v>
      </c>
      <c r="BC55" s="108">
        <f>'[1]1.1.4 - Zdravotní technika'!F35</f>
        <v>0</v>
      </c>
      <c r="BD55" s="110">
        <f>'[1]1.1.4 - Zdravotní technika'!F36</f>
        <v>0</v>
      </c>
      <c r="BT55" s="112" t="s">
        <v>82</v>
      </c>
      <c r="BV55" s="112" t="s">
        <v>75</v>
      </c>
      <c r="BW55" s="112" t="s">
        <v>90</v>
      </c>
      <c r="BX55" s="112" t="s">
        <v>81</v>
      </c>
      <c r="CL55" s="112" t="s">
        <v>20</v>
      </c>
    </row>
    <row r="56" spans="1:91" s="111" customFormat="1" ht="22.5" customHeight="1">
      <c r="A56" s="102" t="s">
        <v>83</v>
      </c>
      <c r="B56" s="103"/>
      <c r="C56" s="104"/>
      <c r="D56" s="104"/>
      <c r="E56" s="121" t="s">
        <v>91</v>
      </c>
      <c r="F56" s="121"/>
      <c r="G56" s="121"/>
      <c r="H56" s="121"/>
      <c r="I56" s="121"/>
      <c r="J56" s="104"/>
      <c r="K56" s="121" t="s">
        <v>92</v>
      </c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2">
        <f>'[1]1.1.5 - Elektroinstalace ...'!J29</f>
        <v>0</v>
      </c>
      <c r="AH56" s="123"/>
      <c r="AI56" s="123"/>
      <c r="AJ56" s="123"/>
      <c r="AK56" s="123"/>
      <c r="AL56" s="123"/>
      <c r="AM56" s="123"/>
      <c r="AN56" s="122">
        <f t="shared" si="1"/>
        <v>0</v>
      </c>
      <c r="AO56" s="123"/>
      <c r="AP56" s="123"/>
      <c r="AQ56" s="105" t="s">
        <v>86</v>
      </c>
      <c r="AR56" s="106"/>
      <c r="AS56" s="107">
        <v>0</v>
      </c>
      <c r="AT56" s="108">
        <f t="shared" si="2"/>
        <v>0</v>
      </c>
      <c r="AU56" s="109">
        <f>'[1]1.1.5 - Elektroinstalace ...'!P83</f>
        <v>0</v>
      </c>
      <c r="AV56" s="108">
        <f>'[1]1.1.5 - Elektroinstalace ...'!J32</f>
        <v>0</v>
      </c>
      <c r="AW56" s="108">
        <f>'[1]1.1.5 - Elektroinstalace ...'!J33</f>
        <v>0</v>
      </c>
      <c r="AX56" s="108">
        <f>'[1]1.1.5 - Elektroinstalace ...'!J34</f>
        <v>0</v>
      </c>
      <c r="AY56" s="108">
        <f>'[1]1.1.5 - Elektroinstalace ...'!J35</f>
        <v>0</v>
      </c>
      <c r="AZ56" s="108">
        <f>'[1]1.1.5 - Elektroinstalace ...'!F32</f>
        <v>0</v>
      </c>
      <c r="BA56" s="108">
        <f>'[1]1.1.5 - Elektroinstalace ...'!F33</f>
        <v>0</v>
      </c>
      <c r="BB56" s="108">
        <f>'[1]1.1.5 - Elektroinstalace ...'!F34</f>
        <v>0</v>
      </c>
      <c r="BC56" s="108">
        <f>'[1]1.1.5 - Elektroinstalace ...'!F35</f>
        <v>0</v>
      </c>
      <c r="BD56" s="110">
        <f>'[1]1.1.5 - Elektroinstalace ...'!F36</f>
        <v>0</v>
      </c>
      <c r="BT56" s="112" t="s">
        <v>82</v>
      </c>
      <c r="BV56" s="112" t="s">
        <v>75</v>
      </c>
      <c r="BW56" s="112" t="s">
        <v>93</v>
      </c>
      <c r="BX56" s="112" t="s">
        <v>81</v>
      </c>
      <c r="CL56" s="112" t="s">
        <v>20</v>
      </c>
    </row>
    <row r="57" spans="1:91" s="111" customFormat="1" ht="22.5" customHeight="1">
      <c r="A57" s="102" t="s">
        <v>83</v>
      </c>
      <c r="B57" s="103"/>
      <c r="C57" s="104"/>
      <c r="D57" s="104"/>
      <c r="E57" s="121" t="s">
        <v>94</v>
      </c>
      <c r="F57" s="121"/>
      <c r="G57" s="121"/>
      <c r="H57" s="121"/>
      <c r="I57" s="121"/>
      <c r="J57" s="104"/>
      <c r="K57" s="121" t="s">
        <v>95</v>
      </c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2">
        <f>'[1]1.1.6 - Vytápění'!J29</f>
        <v>0</v>
      </c>
      <c r="AH57" s="123"/>
      <c r="AI57" s="123"/>
      <c r="AJ57" s="123"/>
      <c r="AK57" s="123"/>
      <c r="AL57" s="123"/>
      <c r="AM57" s="123"/>
      <c r="AN57" s="122">
        <f t="shared" si="1"/>
        <v>0</v>
      </c>
      <c r="AO57" s="123"/>
      <c r="AP57" s="123"/>
      <c r="AQ57" s="105" t="s">
        <v>86</v>
      </c>
      <c r="AR57" s="106"/>
      <c r="AS57" s="107">
        <v>0</v>
      </c>
      <c r="AT57" s="108">
        <f t="shared" si="2"/>
        <v>0</v>
      </c>
      <c r="AU57" s="109">
        <f>'[1]1.1.6 - Vytápění'!P83</f>
        <v>0</v>
      </c>
      <c r="AV57" s="108">
        <f>'[1]1.1.6 - Vytápění'!J32</f>
        <v>0</v>
      </c>
      <c r="AW57" s="108">
        <f>'[1]1.1.6 - Vytápění'!J33</f>
        <v>0</v>
      </c>
      <c r="AX57" s="108">
        <f>'[1]1.1.6 - Vytápění'!J34</f>
        <v>0</v>
      </c>
      <c r="AY57" s="108">
        <f>'[1]1.1.6 - Vytápění'!J35</f>
        <v>0</v>
      </c>
      <c r="AZ57" s="108">
        <f>'[1]1.1.6 - Vytápění'!F32</f>
        <v>0</v>
      </c>
      <c r="BA57" s="108">
        <f>'[1]1.1.6 - Vytápění'!F33</f>
        <v>0</v>
      </c>
      <c r="BB57" s="108">
        <f>'[1]1.1.6 - Vytápění'!F34</f>
        <v>0</v>
      </c>
      <c r="BC57" s="108">
        <f>'[1]1.1.6 - Vytápění'!F35</f>
        <v>0</v>
      </c>
      <c r="BD57" s="110">
        <f>'[1]1.1.6 - Vytápění'!F36</f>
        <v>0</v>
      </c>
      <c r="BT57" s="112" t="s">
        <v>82</v>
      </c>
      <c r="BV57" s="112" t="s">
        <v>75</v>
      </c>
      <c r="BW57" s="112" t="s">
        <v>96</v>
      </c>
      <c r="BX57" s="112" t="s">
        <v>81</v>
      </c>
      <c r="CL57" s="112" t="s">
        <v>20</v>
      </c>
    </row>
    <row r="58" spans="1:91" s="111" customFormat="1" ht="22.5" customHeight="1">
      <c r="A58" s="102" t="s">
        <v>83</v>
      </c>
      <c r="B58" s="103"/>
      <c r="C58" s="104"/>
      <c r="D58" s="104"/>
      <c r="E58" s="121" t="s">
        <v>97</v>
      </c>
      <c r="F58" s="121"/>
      <c r="G58" s="121"/>
      <c r="H58" s="121"/>
      <c r="I58" s="121"/>
      <c r="J58" s="104"/>
      <c r="K58" s="121" t="s">
        <v>98</v>
      </c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2">
        <f>'[1]1.1.7 - Mediciální plyny'!J29</f>
        <v>0</v>
      </c>
      <c r="AH58" s="123"/>
      <c r="AI58" s="123"/>
      <c r="AJ58" s="123"/>
      <c r="AK58" s="123"/>
      <c r="AL58" s="123"/>
      <c r="AM58" s="123"/>
      <c r="AN58" s="122">
        <f t="shared" si="1"/>
        <v>0</v>
      </c>
      <c r="AO58" s="123"/>
      <c r="AP58" s="123"/>
      <c r="AQ58" s="105" t="s">
        <v>86</v>
      </c>
      <c r="AR58" s="106"/>
      <c r="AS58" s="107">
        <v>0</v>
      </c>
      <c r="AT58" s="108">
        <f t="shared" si="2"/>
        <v>0</v>
      </c>
      <c r="AU58" s="109">
        <f>'[1]1.1.7 - Mediciální plyny'!P83</f>
        <v>0</v>
      </c>
      <c r="AV58" s="108">
        <f>'[1]1.1.7 - Mediciální plyny'!J32</f>
        <v>0</v>
      </c>
      <c r="AW58" s="108">
        <f>'[1]1.1.7 - Mediciální plyny'!J33</f>
        <v>0</v>
      </c>
      <c r="AX58" s="108">
        <f>'[1]1.1.7 - Mediciální plyny'!J34</f>
        <v>0</v>
      </c>
      <c r="AY58" s="108">
        <f>'[1]1.1.7 - Mediciální plyny'!J35</f>
        <v>0</v>
      </c>
      <c r="AZ58" s="108">
        <f>'[1]1.1.7 - Mediciální plyny'!F32</f>
        <v>0</v>
      </c>
      <c r="BA58" s="108">
        <f>'[1]1.1.7 - Mediciální plyny'!F33</f>
        <v>0</v>
      </c>
      <c r="BB58" s="108">
        <f>'[1]1.1.7 - Mediciální plyny'!F34</f>
        <v>0</v>
      </c>
      <c r="BC58" s="108">
        <f>'[1]1.1.7 - Mediciální plyny'!F35</f>
        <v>0</v>
      </c>
      <c r="BD58" s="110">
        <f>'[1]1.1.7 - Mediciální plyny'!F36</f>
        <v>0</v>
      </c>
      <c r="BT58" s="112" t="s">
        <v>82</v>
      </c>
      <c r="BV58" s="112" t="s">
        <v>75</v>
      </c>
      <c r="BW58" s="112" t="s">
        <v>99</v>
      </c>
      <c r="BX58" s="112" t="s">
        <v>81</v>
      </c>
      <c r="CL58" s="112" t="s">
        <v>20</v>
      </c>
    </row>
    <row r="59" spans="1:91" s="111" customFormat="1" ht="22.5" customHeight="1">
      <c r="A59" s="102" t="s">
        <v>83</v>
      </c>
      <c r="B59" s="103"/>
      <c r="C59" s="104"/>
      <c r="D59" s="104"/>
      <c r="E59" s="121" t="s">
        <v>100</v>
      </c>
      <c r="F59" s="121"/>
      <c r="G59" s="121"/>
      <c r="H59" s="121"/>
      <c r="I59" s="121"/>
      <c r="J59" s="104"/>
      <c r="K59" s="121" t="s">
        <v>101</v>
      </c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2">
        <f>'[1]1.1.8 - Vzduchotechnika'!J29</f>
        <v>0</v>
      </c>
      <c r="AH59" s="123"/>
      <c r="AI59" s="123"/>
      <c r="AJ59" s="123"/>
      <c r="AK59" s="123"/>
      <c r="AL59" s="123"/>
      <c r="AM59" s="123"/>
      <c r="AN59" s="122">
        <f t="shared" si="1"/>
        <v>0</v>
      </c>
      <c r="AO59" s="123"/>
      <c r="AP59" s="123"/>
      <c r="AQ59" s="105" t="s">
        <v>86</v>
      </c>
      <c r="AR59" s="106"/>
      <c r="AS59" s="107">
        <v>0</v>
      </c>
      <c r="AT59" s="108">
        <f t="shared" si="2"/>
        <v>0</v>
      </c>
      <c r="AU59" s="109">
        <f>'[1]1.1.8 - Vzduchotechnika'!P83</f>
        <v>0</v>
      </c>
      <c r="AV59" s="108">
        <f>'[1]1.1.8 - Vzduchotechnika'!J32</f>
        <v>0</v>
      </c>
      <c r="AW59" s="108">
        <f>'[1]1.1.8 - Vzduchotechnika'!J33</f>
        <v>0</v>
      </c>
      <c r="AX59" s="108">
        <f>'[1]1.1.8 - Vzduchotechnika'!J34</f>
        <v>0</v>
      </c>
      <c r="AY59" s="108">
        <f>'[1]1.1.8 - Vzduchotechnika'!J35</f>
        <v>0</v>
      </c>
      <c r="AZ59" s="108">
        <f>'[1]1.1.8 - Vzduchotechnika'!F32</f>
        <v>0</v>
      </c>
      <c r="BA59" s="108">
        <f>'[1]1.1.8 - Vzduchotechnika'!F33</f>
        <v>0</v>
      </c>
      <c r="BB59" s="108">
        <f>'[1]1.1.8 - Vzduchotechnika'!F34</f>
        <v>0</v>
      </c>
      <c r="BC59" s="108">
        <f>'[1]1.1.8 - Vzduchotechnika'!F35</f>
        <v>0</v>
      </c>
      <c r="BD59" s="110">
        <f>'[1]1.1.8 - Vzduchotechnika'!F36</f>
        <v>0</v>
      </c>
      <c r="BT59" s="112" t="s">
        <v>82</v>
      </c>
      <c r="BV59" s="112" t="s">
        <v>75</v>
      </c>
      <c r="BW59" s="112" t="s">
        <v>102</v>
      </c>
      <c r="BX59" s="112" t="s">
        <v>81</v>
      </c>
      <c r="CL59" s="112" t="s">
        <v>20</v>
      </c>
    </row>
    <row r="60" spans="1:91" s="111" customFormat="1" ht="22.5" customHeight="1">
      <c r="A60" s="102" t="s">
        <v>83</v>
      </c>
      <c r="B60" s="103"/>
      <c r="C60" s="104"/>
      <c r="D60" s="104"/>
      <c r="E60" s="121" t="s">
        <v>103</v>
      </c>
      <c r="F60" s="121"/>
      <c r="G60" s="121"/>
      <c r="H60" s="121"/>
      <c r="I60" s="121"/>
      <c r="J60" s="104"/>
      <c r="K60" s="121" t="s">
        <v>104</v>
      </c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2">
        <f>'[1]1.1.9 - Elektroinstalace ...'!J29</f>
        <v>0</v>
      </c>
      <c r="AH60" s="123"/>
      <c r="AI60" s="123"/>
      <c r="AJ60" s="123"/>
      <c r="AK60" s="123"/>
      <c r="AL60" s="123"/>
      <c r="AM60" s="123"/>
      <c r="AN60" s="122">
        <f t="shared" si="1"/>
        <v>0</v>
      </c>
      <c r="AO60" s="123"/>
      <c r="AP60" s="123"/>
      <c r="AQ60" s="105" t="s">
        <v>86</v>
      </c>
      <c r="AR60" s="106"/>
      <c r="AS60" s="107">
        <v>0</v>
      </c>
      <c r="AT60" s="108">
        <f t="shared" si="2"/>
        <v>0</v>
      </c>
      <c r="AU60" s="109">
        <f>'[1]1.1.9 - Elektroinstalace ...'!P83</f>
        <v>0</v>
      </c>
      <c r="AV60" s="108">
        <f>'[1]1.1.9 - Elektroinstalace ...'!J32</f>
        <v>0</v>
      </c>
      <c r="AW60" s="108">
        <f>'[1]1.1.9 - Elektroinstalace ...'!J33</f>
        <v>0</v>
      </c>
      <c r="AX60" s="108">
        <f>'[1]1.1.9 - Elektroinstalace ...'!J34</f>
        <v>0</v>
      </c>
      <c r="AY60" s="108">
        <f>'[1]1.1.9 - Elektroinstalace ...'!J35</f>
        <v>0</v>
      </c>
      <c r="AZ60" s="108">
        <f>'[1]1.1.9 - Elektroinstalace ...'!F32</f>
        <v>0</v>
      </c>
      <c r="BA60" s="108">
        <f>'[1]1.1.9 - Elektroinstalace ...'!F33</f>
        <v>0</v>
      </c>
      <c r="BB60" s="108">
        <f>'[1]1.1.9 - Elektroinstalace ...'!F34</f>
        <v>0</v>
      </c>
      <c r="BC60" s="108">
        <f>'[1]1.1.9 - Elektroinstalace ...'!F35</f>
        <v>0</v>
      </c>
      <c r="BD60" s="110">
        <f>'[1]1.1.9 - Elektroinstalace ...'!F36</f>
        <v>0</v>
      </c>
      <c r="BT60" s="112" t="s">
        <v>82</v>
      </c>
      <c r="BV60" s="112" t="s">
        <v>75</v>
      </c>
      <c r="BW60" s="112" t="s">
        <v>105</v>
      </c>
      <c r="BX60" s="112" t="s">
        <v>81</v>
      </c>
      <c r="CL60" s="112" t="s">
        <v>20</v>
      </c>
    </row>
    <row r="61" spans="1:91" s="111" customFormat="1" ht="22.5" customHeight="1">
      <c r="A61" s="102" t="s">
        <v>83</v>
      </c>
      <c r="B61" s="103"/>
      <c r="C61" s="104"/>
      <c r="D61" s="104"/>
      <c r="E61" s="121" t="s">
        <v>106</v>
      </c>
      <c r="F61" s="121"/>
      <c r="G61" s="121"/>
      <c r="H61" s="121"/>
      <c r="I61" s="121"/>
      <c r="J61" s="104"/>
      <c r="K61" s="121" t="s">
        <v>107</v>
      </c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2">
        <f>'[1]1.1.11 - Meření a regulace'!J29</f>
        <v>0</v>
      </c>
      <c r="AH61" s="123"/>
      <c r="AI61" s="123"/>
      <c r="AJ61" s="123"/>
      <c r="AK61" s="123"/>
      <c r="AL61" s="123"/>
      <c r="AM61" s="123"/>
      <c r="AN61" s="122">
        <f t="shared" si="1"/>
        <v>0</v>
      </c>
      <c r="AO61" s="123"/>
      <c r="AP61" s="123"/>
      <c r="AQ61" s="105" t="s">
        <v>86</v>
      </c>
      <c r="AR61" s="106"/>
      <c r="AS61" s="107">
        <v>0</v>
      </c>
      <c r="AT61" s="108">
        <f t="shared" si="2"/>
        <v>0</v>
      </c>
      <c r="AU61" s="109">
        <f>'[1]1.1.11 - Meření a regulace'!P83</f>
        <v>0</v>
      </c>
      <c r="AV61" s="108">
        <f>'[1]1.1.11 - Meření a regulace'!J32</f>
        <v>0</v>
      </c>
      <c r="AW61" s="108">
        <f>'[1]1.1.11 - Meření a regulace'!J33</f>
        <v>0</v>
      </c>
      <c r="AX61" s="108">
        <f>'[1]1.1.11 - Meření a regulace'!J34</f>
        <v>0</v>
      </c>
      <c r="AY61" s="108">
        <f>'[1]1.1.11 - Meření a regulace'!J35</f>
        <v>0</v>
      </c>
      <c r="AZ61" s="108">
        <f>'[1]1.1.11 - Meření a regulace'!F32</f>
        <v>0</v>
      </c>
      <c r="BA61" s="108">
        <f>'[1]1.1.11 - Meření a regulace'!F33</f>
        <v>0</v>
      </c>
      <c r="BB61" s="108">
        <f>'[1]1.1.11 - Meření a regulace'!F34</f>
        <v>0</v>
      </c>
      <c r="BC61" s="108">
        <f>'[1]1.1.11 - Meření a regulace'!F35</f>
        <v>0</v>
      </c>
      <c r="BD61" s="110">
        <f>'[1]1.1.11 - Meření a regulace'!F36</f>
        <v>0</v>
      </c>
      <c r="BT61" s="112" t="s">
        <v>82</v>
      </c>
      <c r="BV61" s="112" t="s">
        <v>75</v>
      </c>
      <c r="BW61" s="112" t="s">
        <v>108</v>
      </c>
      <c r="BX61" s="112" t="s">
        <v>81</v>
      </c>
      <c r="CL61" s="112" t="s">
        <v>20</v>
      </c>
    </row>
    <row r="62" spans="1:91" s="91" customFormat="1" ht="22.5" customHeight="1">
      <c r="B62" s="92"/>
      <c r="C62" s="93"/>
      <c r="D62" s="117" t="s">
        <v>109</v>
      </c>
      <c r="E62" s="117"/>
      <c r="F62" s="117"/>
      <c r="G62" s="117"/>
      <c r="H62" s="117"/>
      <c r="I62" s="94"/>
      <c r="J62" s="117" t="s">
        <v>110</v>
      </c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20">
        <f>ROUND(AG63,2)</f>
        <v>0</v>
      </c>
      <c r="AH62" s="119"/>
      <c r="AI62" s="119"/>
      <c r="AJ62" s="119"/>
      <c r="AK62" s="119"/>
      <c r="AL62" s="119"/>
      <c r="AM62" s="119"/>
      <c r="AN62" s="118">
        <f t="shared" si="1"/>
        <v>0</v>
      </c>
      <c r="AO62" s="119"/>
      <c r="AP62" s="119"/>
      <c r="AQ62" s="95" t="s">
        <v>79</v>
      </c>
      <c r="AR62" s="96"/>
      <c r="AS62" s="97">
        <f>ROUND(AS63,2)</f>
        <v>0</v>
      </c>
      <c r="AT62" s="98">
        <f t="shared" si="2"/>
        <v>0</v>
      </c>
      <c r="AU62" s="99">
        <f>ROUND(AU63,5)</f>
        <v>0</v>
      </c>
      <c r="AV62" s="98">
        <f>ROUND(AZ62*L26,2)</f>
        <v>0</v>
      </c>
      <c r="AW62" s="98">
        <f>ROUND(BA62*L27,2)</f>
        <v>0</v>
      </c>
      <c r="AX62" s="98">
        <f>ROUND(BB62*L26,2)</f>
        <v>0</v>
      </c>
      <c r="AY62" s="98">
        <f>ROUND(BC62*L27,2)</f>
        <v>0</v>
      </c>
      <c r="AZ62" s="98">
        <f>ROUND(AZ63,2)</f>
        <v>0</v>
      </c>
      <c r="BA62" s="98">
        <f>ROUND(BA63,2)</f>
        <v>0</v>
      </c>
      <c r="BB62" s="98">
        <f>ROUND(BB63,2)</f>
        <v>0</v>
      </c>
      <c r="BC62" s="98">
        <f>ROUND(BC63,2)</f>
        <v>0</v>
      </c>
      <c r="BD62" s="100">
        <f>ROUND(BD63,2)</f>
        <v>0</v>
      </c>
      <c r="BS62" s="101" t="s">
        <v>72</v>
      </c>
      <c r="BT62" s="101" t="s">
        <v>80</v>
      </c>
      <c r="BU62" s="101" t="s">
        <v>74</v>
      </c>
      <c r="BV62" s="101" t="s">
        <v>75</v>
      </c>
      <c r="BW62" s="101" t="s">
        <v>111</v>
      </c>
      <c r="BX62" s="101" t="s">
        <v>7</v>
      </c>
      <c r="CL62" s="101" t="s">
        <v>20</v>
      </c>
      <c r="CM62" s="101" t="s">
        <v>82</v>
      </c>
    </row>
    <row r="63" spans="1:91" s="111" customFormat="1" ht="22.5" customHeight="1">
      <c r="A63" s="102" t="s">
        <v>83</v>
      </c>
      <c r="B63" s="103"/>
      <c r="C63" s="104"/>
      <c r="D63" s="104"/>
      <c r="E63" s="121" t="s">
        <v>112</v>
      </c>
      <c r="F63" s="121"/>
      <c r="G63" s="121"/>
      <c r="H63" s="121"/>
      <c r="I63" s="121"/>
      <c r="J63" s="104"/>
      <c r="K63" s="121" t="s">
        <v>113</v>
      </c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2">
        <f>'[1]3.1.1 - Pevně spojená se ...'!J29</f>
        <v>0</v>
      </c>
      <c r="AH63" s="123"/>
      <c r="AI63" s="123"/>
      <c r="AJ63" s="123"/>
      <c r="AK63" s="123"/>
      <c r="AL63" s="123"/>
      <c r="AM63" s="123"/>
      <c r="AN63" s="122">
        <f t="shared" si="1"/>
        <v>0</v>
      </c>
      <c r="AO63" s="123"/>
      <c r="AP63" s="123"/>
      <c r="AQ63" s="105" t="s">
        <v>86</v>
      </c>
      <c r="AR63" s="106"/>
      <c r="AS63" s="107">
        <v>0</v>
      </c>
      <c r="AT63" s="108">
        <f t="shared" si="2"/>
        <v>0</v>
      </c>
      <c r="AU63" s="109">
        <f>'[1]3.1.1 - Pevně spojená se ...'!P83</f>
        <v>0</v>
      </c>
      <c r="AV63" s="108">
        <f>'[1]3.1.1 - Pevně spojená se ...'!J32</f>
        <v>0</v>
      </c>
      <c r="AW63" s="108">
        <f>'[1]3.1.1 - Pevně spojená se ...'!J33</f>
        <v>0</v>
      </c>
      <c r="AX63" s="108">
        <f>'[1]3.1.1 - Pevně spojená se ...'!J34</f>
        <v>0</v>
      </c>
      <c r="AY63" s="108">
        <f>'[1]3.1.1 - Pevně spojená se ...'!J35</f>
        <v>0</v>
      </c>
      <c r="AZ63" s="108">
        <f>'[1]3.1.1 - Pevně spojená se ...'!F32</f>
        <v>0</v>
      </c>
      <c r="BA63" s="108">
        <f>'[1]3.1.1 - Pevně spojená se ...'!F33</f>
        <v>0</v>
      </c>
      <c r="BB63" s="108">
        <f>'[1]3.1.1 - Pevně spojená se ...'!F34</f>
        <v>0</v>
      </c>
      <c r="BC63" s="108">
        <f>'[1]3.1.1 - Pevně spojená se ...'!F35</f>
        <v>0</v>
      </c>
      <c r="BD63" s="110">
        <f>'[1]3.1.1 - Pevně spojená se ...'!F36</f>
        <v>0</v>
      </c>
      <c r="BT63" s="112" t="s">
        <v>82</v>
      </c>
      <c r="BV63" s="112" t="s">
        <v>75</v>
      </c>
      <c r="BW63" s="112" t="s">
        <v>114</v>
      </c>
      <c r="BX63" s="112" t="s">
        <v>111</v>
      </c>
      <c r="CL63" s="112" t="s">
        <v>20</v>
      </c>
    </row>
    <row r="64" spans="1:91" s="91" customFormat="1" ht="22.5" customHeight="1">
      <c r="A64" s="102" t="s">
        <v>83</v>
      </c>
      <c r="B64" s="92"/>
      <c r="C64" s="93"/>
      <c r="D64" s="117" t="s">
        <v>115</v>
      </c>
      <c r="E64" s="117"/>
      <c r="F64" s="117"/>
      <c r="G64" s="117"/>
      <c r="H64" s="117"/>
      <c r="I64" s="94"/>
      <c r="J64" s="117" t="s">
        <v>116</v>
      </c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8">
        <f>'[1]VRN - Vedlejší rozpočtové...'!J27</f>
        <v>0</v>
      </c>
      <c r="AH64" s="119"/>
      <c r="AI64" s="119"/>
      <c r="AJ64" s="119"/>
      <c r="AK64" s="119"/>
      <c r="AL64" s="119"/>
      <c r="AM64" s="119"/>
      <c r="AN64" s="118">
        <f t="shared" si="1"/>
        <v>0</v>
      </c>
      <c r="AO64" s="119"/>
      <c r="AP64" s="119"/>
      <c r="AQ64" s="95" t="s">
        <v>79</v>
      </c>
      <c r="AR64" s="96"/>
      <c r="AS64" s="113">
        <v>0</v>
      </c>
      <c r="AT64" s="114">
        <f t="shared" si="2"/>
        <v>0</v>
      </c>
      <c r="AU64" s="115">
        <f>'[1]VRN - Vedlejší rozpočtové...'!P77</f>
        <v>0</v>
      </c>
      <c r="AV64" s="114">
        <f>'[1]VRN - Vedlejší rozpočtové...'!J30</f>
        <v>0</v>
      </c>
      <c r="AW64" s="114">
        <f>'[1]VRN - Vedlejší rozpočtové...'!J31</f>
        <v>0</v>
      </c>
      <c r="AX64" s="114">
        <f>'[1]VRN - Vedlejší rozpočtové...'!J32</f>
        <v>0</v>
      </c>
      <c r="AY64" s="114">
        <f>'[1]VRN - Vedlejší rozpočtové...'!J33</f>
        <v>0</v>
      </c>
      <c r="AZ64" s="114">
        <f>'[1]VRN - Vedlejší rozpočtové...'!F30</f>
        <v>0</v>
      </c>
      <c r="BA64" s="114">
        <f>'[1]VRN - Vedlejší rozpočtové...'!F31</f>
        <v>0</v>
      </c>
      <c r="BB64" s="114">
        <f>'[1]VRN - Vedlejší rozpočtové...'!F32</f>
        <v>0</v>
      </c>
      <c r="BC64" s="114">
        <f>'[1]VRN - Vedlejší rozpočtové...'!F33</f>
        <v>0</v>
      </c>
      <c r="BD64" s="116">
        <f>'[1]VRN - Vedlejší rozpočtové...'!F34</f>
        <v>0</v>
      </c>
      <c r="BT64" s="101" t="s">
        <v>80</v>
      </c>
      <c r="BV64" s="101" t="s">
        <v>75</v>
      </c>
      <c r="BW64" s="101" t="s">
        <v>117</v>
      </c>
      <c r="BX64" s="101" t="s">
        <v>7</v>
      </c>
      <c r="CL64" s="101" t="s">
        <v>20</v>
      </c>
      <c r="CM64" s="101" t="s">
        <v>82</v>
      </c>
    </row>
    <row r="65" spans="2:72" s="29" customFormat="1" ht="15" customHeight="1">
      <c r="B65" s="30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3"/>
    </row>
    <row r="66" spans="2:72" s="9" customFormat="1" ht="6.9" hidden="1" customHeight="1">
      <c r="B66" s="11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3"/>
      <c r="BS66" s="10" t="s">
        <v>8</v>
      </c>
      <c r="BT66" s="10" t="s">
        <v>10</v>
      </c>
    </row>
    <row r="67" spans="2:72" s="9" customFormat="1" ht="36.9" hidden="1" customHeight="1">
      <c r="B67" s="14"/>
      <c r="C67" s="21"/>
      <c r="D67" s="16" t="s">
        <v>11</v>
      </c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17"/>
      <c r="AS67" s="18" t="s">
        <v>12</v>
      </c>
      <c r="BE67" s="19" t="s">
        <v>13</v>
      </c>
      <c r="BS67" s="10" t="s">
        <v>14</v>
      </c>
    </row>
    <row r="68" spans="2:72" s="9" customFormat="1" ht="14.4" hidden="1" customHeight="1">
      <c r="B68" s="14"/>
      <c r="C68" s="21"/>
      <c r="D68" s="20" t="s">
        <v>15</v>
      </c>
      <c r="E68" s="21"/>
      <c r="F68" s="21"/>
      <c r="G68" s="21"/>
      <c r="H68" s="21"/>
      <c r="I68" s="21"/>
      <c r="J68" s="21"/>
      <c r="K68" s="148" t="s">
        <v>16</v>
      </c>
      <c r="L68" s="149"/>
      <c r="M68" s="149"/>
      <c r="N68" s="149"/>
      <c r="O68" s="149"/>
      <c r="P68" s="149"/>
      <c r="Q68" s="149"/>
      <c r="R68" s="149"/>
      <c r="S68" s="149"/>
      <c r="T68" s="149"/>
      <c r="U68" s="149"/>
      <c r="V68" s="149"/>
      <c r="W68" s="149"/>
      <c r="X68" s="149"/>
      <c r="Y68" s="149"/>
      <c r="Z68" s="149"/>
      <c r="AA68" s="149"/>
      <c r="AB68" s="149"/>
      <c r="AC68" s="149"/>
      <c r="AD68" s="149"/>
      <c r="AE68" s="149"/>
      <c r="AF68" s="149"/>
      <c r="AG68" s="149"/>
      <c r="AH68" s="149"/>
      <c r="AI68" s="149"/>
      <c r="AJ68" s="149"/>
      <c r="AK68" s="149"/>
      <c r="AL68" s="149"/>
      <c r="AM68" s="149"/>
      <c r="AN68" s="149"/>
      <c r="AO68" s="149"/>
      <c r="AP68" s="21"/>
      <c r="AQ68" s="17"/>
      <c r="BE68" s="150" t="s">
        <v>17</v>
      </c>
      <c r="BS68" s="10" t="s">
        <v>8</v>
      </c>
    </row>
    <row r="69" spans="2:72" s="9" customFormat="1" ht="36.9" hidden="1" customHeight="1">
      <c r="B69" s="14"/>
      <c r="C69" s="21"/>
      <c r="D69" s="22" t="s">
        <v>18</v>
      </c>
      <c r="E69" s="21"/>
      <c r="F69" s="21"/>
      <c r="G69" s="21"/>
      <c r="H69" s="21"/>
      <c r="I69" s="21"/>
      <c r="J69" s="21"/>
      <c r="K69" s="152" t="s">
        <v>138</v>
      </c>
      <c r="L69" s="149"/>
      <c r="M69" s="149"/>
      <c r="N69" s="149"/>
      <c r="O69" s="149"/>
      <c r="P69" s="149"/>
      <c r="Q69" s="149"/>
      <c r="R69" s="149"/>
      <c r="S69" s="149"/>
      <c r="T69" s="149"/>
      <c r="U69" s="149"/>
      <c r="V69" s="149"/>
      <c r="W69" s="149"/>
      <c r="X69" s="149"/>
      <c r="Y69" s="149"/>
      <c r="Z69" s="149"/>
      <c r="AA69" s="149"/>
      <c r="AB69" s="149"/>
      <c r="AC69" s="149"/>
      <c r="AD69" s="149"/>
      <c r="AE69" s="149"/>
      <c r="AF69" s="149"/>
      <c r="AG69" s="149"/>
      <c r="AH69" s="149"/>
      <c r="AI69" s="149"/>
      <c r="AJ69" s="149"/>
      <c r="AK69" s="149"/>
      <c r="AL69" s="149"/>
      <c r="AM69" s="149"/>
      <c r="AN69" s="149"/>
      <c r="AO69" s="149"/>
      <c r="AP69" s="21"/>
      <c r="AQ69" s="17"/>
      <c r="BE69" s="151"/>
      <c r="BS69" s="10" t="s">
        <v>8</v>
      </c>
    </row>
    <row r="70" spans="2:72" s="9" customFormat="1" ht="14.4" hidden="1" customHeight="1">
      <c r="B70" s="14"/>
      <c r="C70" s="21"/>
      <c r="D70" s="23" t="s">
        <v>19</v>
      </c>
      <c r="E70" s="21"/>
      <c r="F70" s="21"/>
      <c r="G70" s="21"/>
      <c r="H70" s="21"/>
      <c r="I70" s="21"/>
      <c r="J70" s="21"/>
      <c r="K70" s="24" t="s">
        <v>20</v>
      </c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3" t="s">
        <v>21</v>
      </c>
      <c r="AL70" s="21"/>
      <c r="AM70" s="21"/>
      <c r="AN70" s="24" t="s">
        <v>20</v>
      </c>
      <c r="AO70" s="21"/>
      <c r="AP70" s="21"/>
      <c r="AQ70" s="17"/>
      <c r="BE70" s="151"/>
      <c r="BS70" s="10" t="s">
        <v>8</v>
      </c>
    </row>
    <row r="71" spans="2:72" s="9" customFormat="1" ht="14.4" hidden="1" customHeight="1">
      <c r="B71" s="14"/>
      <c r="C71" s="21"/>
      <c r="D71" s="23" t="s">
        <v>22</v>
      </c>
      <c r="E71" s="21"/>
      <c r="F71" s="21"/>
      <c r="G71" s="21"/>
      <c r="H71" s="21"/>
      <c r="I71" s="21"/>
      <c r="J71" s="21"/>
      <c r="K71" s="24" t="s">
        <v>23</v>
      </c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3" t="s">
        <v>24</v>
      </c>
      <c r="AL71" s="21"/>
      <c r="AM71" s="21"/>
      <c r="AN71" s="25" t="s">
        <v>25</v>
      </c>
      <c r="AO71" s="21"/>
      <c r="AP71" s="21"/>
      <c r="AQ71" s="17"/>
      <c r="BE71" s="151"/>
      <c r="BS71" s="10" t="s">
        <v>8</v>
      </c>
    </row>
    <row r="72" spans="2:72" s="9" customFormat="1" ht="14.4" hidden="1" customHeight="1">
      <c r="B72" s="14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17"/>
      <c r="BE72" s="151"/>
      <c r="BS72" s="10" t="s">
        <v>8</v>
      </c>
    </row>
    <row r="73" spans="2:72" s="9" customFormat="1" ht="14.4" hidden="1" customHeight="1">
      <c r="B73" s="14"/>
      <c r="C73" s="21"/>
      <c r="D73" s="23" t="s">
        <v>26</v>
      </c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3" t="s">
        <v>27</v>
      </c>
      <c r="AL73" s="21"/>
      <c r="AM73" s="21"/>
      <c r="AN73" s="24" t="s">
        <v>20</v>
      </c>
      <c r="AO73" s="21"/>
      <c r="AP73" s="21"/>
      <c r="AQ73" s="17"/>
      <c r="BE73" s="151"/>
      <c r="BS73" s="10" t="s">
        <v>8</v>
      </c>
    </row>
    <row r="74" spans="2:72" s="9" customFormat="1" ht="18.45" hidden="1" customHeight="1">
      <c r="B74" s="14"/>
      <c r="C74" s="21"/>
      <c r="D74" s="21"/>
      <c r="E74" s="24" t="s">
        <v>28</v>
      </c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3" t="s">
        <v>29</v>
      </c>
      <c r="AL74" s="21"/>
      <c r="AM74" s="21"/>
      <c r="AN74" s="24" t="s">
        <v>20</v>
      </c>
      <c r="AO74" s="21"/>
      <c r="AP74" s="21"/>
      <c r="AQ74" s="17"/>
      <c r="BE74" s="151"/>
      <c r="BS74" s="10" t="s">
        <v>8</v>
      </c>
    </row>
    <row r="75" spans="2:72" s="9" customFormat="1" ht="6.9" hidden="1" customHeight="1">
      <c r="B75" s="14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17"/>
      <c r="BE75" s="151"/>
      <c r="BS75" s="10" t="s">
        <v>8</v>
      </c>
    </row>
    <row r="76" spans="2:72" s="9" customFormat="1" ht="14.4" hidden="1" customHeight="1">
      <c r="B76" s="14"/>
      <c r="C76" s="21"/>
      <c r="D76" s="23" t="s">
        <v>30</v>
      </c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3" t="s">
        <v>27</v>
      </c>
      <c r="AL76" s="21"/>
      <c r="AM76" s="21"/>
      <c r="AN76" s="27" t="s">
        <v>31</v>
      </c>
      <c r="AO76" s="21"/>
      <c r="AP76" s="21"/>
      <c r="AQ76" s="17"/>
      <c r="BE76" s="151"/>
      <c r="BS76" s="10" t="s">
        <v>8</v>
      </c>
    </row>
    <row r="77" spans="2:72" s="9" customFormat="1" hidden="1">
      <c r="B77" s="14"/>
      <c r="C77" s="21"/>
      <c r="D77" s="21"/>
      <c r="E77" s="153" t="s">
        <v>31</v>
      </c>
      <c r="F77" s="154"/>
      <c r="G77" s="154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4"/>
      <c r="V77" s="154"/>
      <c r="W77" s="154"/>
      <c r="X77" s="154"/>
      <c r="Y77" s="154"/>
      <c r="Z77" s="154"/>
      <c r="AA77" s="154"/>
      <c r="AB77" s="154"/>
      <c r="AC77" s="154"/>
      <c r="AD77" s="154"/>
      <c r="AE77" s="154"/>
      <c r="AF77" s="154"/>
      <c r="AG77" s="154"/>
      <c r="AH77" s="154"/>
      <c r="AI77" s="154"/>
      <c r="AJ77" s="154"/>
      <c r="AK77" s="23" t="s">
        <v>29</v>
      </c>
      <c r="AL77" s="21"/>
      <c r="AM77" s="21"/>
      <c r="AN77" s="27" t="s">
        <v>31</v>
      </c>
      <c r="AO77" s="21"/>
      <c r="AP77" s="21"/>
      <c r="AQ77" s="17"/>
      <c r="BE77" s="151"/>
      <c r="BS77" s="10" t="s">
        <v>8</v>
      </c>
    </row>
    <row r="78" spans="2:72" s="9" customFormat="1" ht="6.9" hidden="1" customHeight="1">
      <c r="B78" s="14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17"/>
      <c r="BE78" s="151"/>
      <c r="BS78" s="10" t="s">
        <v>6</v>
      </c>
    </row>
    <row r="79" spans="2:72" s="9" customFormat="1" ht="14.4" hidden="1" customHeight="1">
      <c r="B79" s="14"/>
      <c r="C79" s="21"/>
      <c r="D79" s="23" t="s">
        <v>32</v>
      </c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3" t="s">
        <v>27</v>
      </c>
      <c r="AL79" s="21"/>
      <c r="AM79" s="21"/>
      <c r="AN79" s="24" t="s">
        <v>33</v>
      </c>
      <c r="AO79" s="21"/>
      <c r="AP79" s="21"/>
      <c r="AQ79" s="17"/>
      <c r="BE79" s="151"/>
      <c r="BS79" s="10" t="s">
        <v>6</v>
      </c>
    </row>
    <row r="80" spans="2:72" s="9" customFormat="1" ht="18.45" hidden="1" customHeight="1">
      <c r="B80" s="14"/>
      <c r="C80" s="21"/>
      <c r="D80" s="21"/>
      <c r="E80" s="24" t="s">
        <v>34</v>
      </c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3" t="s">
        <v>29</v>
      </c>
      <c r="AL80" s="21"/>
      <c r="AM80" s="21"/>
      <c r="AN80" s="24" t="s">
        <v>35</v>
      </c>
      <c r="AO80" s="21"/>
      <c r="AP80" s="21"/>
      <c r="AQ80" s="17"/>
      <c r="BE80" s="151"/>
      <c r="BS80" s="10" t="s">
        <v>36</v>
      </c>
    </row>
    <row r="81" spans="2:71" s="9" customFormat="1" ht="6.9" hidden="1" customHeight="1">
      <c r="B81" s="14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17"/>
      <c r="BE81" s="151"/>
      <c r="BS81" s="10" t="s">
        <v>8</v>
      </c>
    </row>
    <row r="82" spans="2:71" s="9" customFormat="1" ht="14.4" hidden="1" customHeight="1">
      <c r="B82" s="14"/>
      <c r="C82" s="21"/>
      <c r="D82" s="23" t="s">
        <v>37</v>
      </c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17"/>
      <c r="BE82" s="151"/>
      <c r="BS82" s="10" t="s">
        <v>8</v>
      </c>
    </row>
    <row r="83" spans="2:71" s="9" customFormat="1" ht="48.75" hidden="1" customHeight="1">
      <c r="B83" s="14"/>
      <c r="C83" s="21"/>
      <c r="D83" s="21"/>
      <c r="E83" s="155" t="s">
        <v>38</v>
      </c>
      <c r="F83" s="155"/>
      <c r="G83" s="155"/>
      <c r="H83" s="155"/>
      <c r="I83" s="155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155"/>
      <c r="W83" s="155"/>
      <c r="X83" s="155"/>
      <c r="Y83" s="155"/>
      <c r="Z83" s="155"/>
      <c r="AA83" s="155"/>
      <c r="AB83" s="155"/>
      <c r="AC83" s="155"/>
      <c r="AD83" s="155"/>
      <c r="AE83" s="155"/>
      <c r="AF83" s="155"/>
      <c r="AG83" s="155"/>
      <c r="AH83" s="155"/>
      <c r="AI83" s="155"/>
      <c r="AJ83" s="155"/>
      <c r="AK83" s="155"/>
      <c r="AL83" s="155"/>
      <c r="AM83" s="155"/>
      <c r="AN83" s="155"/>
      <c r="AO83" s="21"/>
      <c r="AP83" s="21"/>
      <c r="AQ83" s="17"/>
      <c r="BE83" s="151"/>
      <c r="BS83" s="10" t="s">
        <v>6</v>
      </c>
    </row>
    <row r="84" spans="2:71" s="9" customFormat="1" ht="6.9" hidden="1" customHeight="1">
      <c r="B84" s="14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17"/>
      <c r="BE84" s="151"/>
    </row>
    <row r="85" spans="2:71" s="9" customFormat="1" ht="6.9" hidden="1" customHeight="1">
      <c r="B85" s="14"/>
      <c r="C85" s="21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1"/>
      <c r="AQ85" s="17"/>
      <c r="BE85" s="151"/>
    </row>
    <row r="86" spans="2:71" s="29" customFormat="1" ht="25.95" hidden="1" customHeight="1">
      <c r="B86" s="30"/>
      <c r="C86" s="31"/>
      <c r="D86" s="32" t="s">
        <v>39</v>
      </c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156">
        <f>ROUND(AG114,2)</f>
        <v>0</v>
      </c>
      <c r="AL86" s="157"/>
      <c r="AM86" s="157"/>
      <c r="AN86" s="157"/>
      <c r="AO86" s="157"/>
      <c r="AP86" s="31"/>
      <c r="AQ86" s="35"/>
      <c r="BE86" s="151"/>
    </row>
    <row r="87" spans="2:71" s="29" customFormat="1" ht="6.9" hidden="1" customHeight="1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5"/>
      <c r="BE87" s="151"/>
    </row>
    <row r="88" spans="2:71" s="29" customFormat="1" hidden="1"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158" t="s">
        <v>40</v>
      </c>
      <c r="M88" s="158"/>
      <c r="N88" s="158"/>
      <c r="O88" s="158"/>
      <c r="P88" s="31"/>
      <c r="Q88" s="31"/>
      <c r="R88" s="31"/>
      <c r="S88" s="31"/>
      <c r="T88" s="31"/>
      <c r="U88" s="31"/>
      <c r="V88" s="31"/>
      <c r="W88" s="158" t="s">
        <v>41</v>
      </c>
      <c r="X88" s="158"/>
      <c r="Y88" s="158"/>
      <c r="Z88" s="158"/>
      <c r="AA88" s="158"/>
      <c r="AB88" s="158"/>
      <c r="AC88" s="158"/>
      <c r="AD88" s="158"/>
      <c r="AE88" s="158"/>
      <c r="AF88" s="31"/>
      <c r="AG88" s="31"/>
      <c r="AH88" s="31"/>
      <c r="AI88" s="31"/>
      <c r="AJ88" s="31"/>
      <c r="AK88" s="158" t="s">
        <v>42</v>
      </c>
      <c r="AL88" s="158"/>
      <c r="AM88" s="158"/>
      <c r="AN88" s="158"/>
      <c r="AO88" s="158"/>
      <c r="AP88" s="31"/>
      <c r="AQ88" s="35"/>
      <c r="BE88" s="151"/>
    </row>
    <row r="89" spans="2:71" s="36" customFormat="1" ht="14.4" hidden="1" customHeight="1">
      <c r="B89" s="37"/>
      <c r="C89" s="40"/>
      <c r="D89" s="73" t="s">
        <v>43</v>
      </c>
      <c r="E89" s="40"/>
      <c r="F89" s="73" t="s">
        <v>44</v>
      </c>
      <c r="G89" s="40"/>
      <c r="H89" s="40"/>
      <c r="I89" s="40"/>
      <c r="J89" s="40"/>
      <c r="K89" s="40"/>
      <c r="L89" s="138">
        <v>0.21</v>
      </c>
      <c r="M89" s="139"/>
      <c r="N89" s="139"/>
      <c r="O89" s="139"/>
      <c r="P89" s="40"/>
      <c r="Q89" s="40"/>
      <c r="R89" s="40"/>
      <c r="S89" s="40"/>
      <c r="T89" s="40"/>
      <c r="U89" s="40"/>
      <c r="V89" s="40"/>
      <c r="W89" s="140">
        <f>ROUND(AZ114,2)</f>
        <v>0</v>
      </c>
      <c r="X89" s="139"/>
      <c r="Y89" s="139"/>
      <c r="Z89" s="139"/>
      <c r="AA89" s="139"/>
      <c r="AB89" s="139"/>
      <c r="AC89" s="139"/>
      <c r="AD89" s="139"/>
      <c r="AE89" s="139"/>
      <c r="AF89" s="40"/>
      <c r="AG89" s="40"/>
      <c r="AH89" s="40"/>
      <c r="AI89" s="40"/>
      <c r="AJ89" s="40"/>
      <c r="AK89" s="140">
        <f>ROUND(AV114,2)</f>
        <v>0</v>
      </c>
      <c r="AL89" s="139"/>
      <c r="AM89" s="139"/>
      <c r="AN89" s="139"/>
      <c r="AO89" s="139"/>
      <c r="AP89" s="40"/>
      <c r="AQ89" s="41"/>
      <c r="BE89" s="151"/>
    </row>
    <row r="90" spans="2:71" s="36" customFormat="1" ht="14.4" hidden="1" customHeight="1">
      <c r="B90" s="37"/>
      <c r="C90" s="40"/>
      <c r="D90" s="40"/>
      <c r="E90" s="40"/>
      <c r="F90" s="73" t="s">
        <v>45</v>
      </c>
      <c r="G90" s="40"/>
      <c r="H90" s="40"/>
      <c r="I90" s="40"/>
      <c r="J90" s="40"/>
      <c r="K90" s="40"/>
      <c r="L90" s="138">
        <v>0.15</v>
      </c>
      <c r="M90" s="139"/>
      <c r="N90" s="139"/>
      <c r="O90" s="139"/>
      <c r="P90" s="40"/>
      <c r="Q90" s="40"/>
      <c r="R90" s="40"/>
      <c r="S90" s="40"/>
      <c r="T90" s="40"/>
      <c r="U90" s="40"/>
      <c r="V90" s="40"/>
      <c r="W90" s="140">
        <f>ROUND(BA114,2)</f>
        <v>0</v>
      </c>
      <c r="X90" s="139"/>
      <c r="Y90" s="139"/>
      <c r="Z90" s="139"/>
      <c r="AA90" s="139"/>
      <c r="AB90" s="139"/>
      <c r="AC90" s="139"/>
      <c r="AD90" s="139"/>
      <c r="AE90" s="139"/>
      <c r="AF90" s="40"/>
      <c r="AG90" s="40"/>
      <c r="AH90" s="40"/>
      <c r="AI90" s="40"/>
      <c r="AJ90" s="40"/>
      <c r="AK90" s="140">
        <f>ROUND(AW114,2)</f>
        <v>0</v>
      </c>
      <c r="AL90" s="139"/>
      <c r="AM90" s="139"/>
      <c r="AN90" s="139"/>
      <c r="AO90" s="139"/>
      <c r="AP90" s="40"/>
      <c r="AQ90" s="41"/>
      <c r="BE90" s="151"/>
    </row>
    <row r="91" spans="2:71" s="36" customFormat="1" ht="14.4" hidden="1" customHeight="1">
      <c r="B91" s="37"/>
      <c r="C91" s="40"/>
      <c r="D91" s="40"/>
      <c r="E91" s="40"/>
      <c r="F91" s="73" t="s">
        <v>46</v>
      </c>
      <c r="G91" s="40"/>
      <c r="H91" s="40"/>
      <c r="I91" s="40"/>
      <c r="J91" s="40"/>
      <c r="K91" s="40"/>
      <c r="L91" s="138">
        <v>0.21</v>
      </c>
      <c r="M91" s="139"/>
      <c r="N91" s="139"/>
      <c r="O91" s="139"/>
      <c r="P91" s="40"/>
      <c r="Q91" s="40"/>
      <c r="R91" s="40"/>
      <c r="S91" s="40"/>
      <c r="T91" s="40"/>
      <c r="U91" s="40"/>
      <c r="V91" s="40"/>
      <c r="W91" s="140">
        <f>ROUND(BB114,2)</f>
        <v>0</v>
      </c>
      <c r="X91" s="139"/>
      <c r="Y91" s="139"/>
      <c r="Z91" s="139"/>
      <c r="AA91" s="139"/>
      <c r="AB91" s="139"/>
      <c r="AC91" s="139"/>
      <c r="AD91" s="139"/>
      <c r="AE91" s="139"/>
      <c r="AF91" s="40"/>
      <c r="AG91" s="40"/>
      <c r="AH91" s="40"/>
      <c r="AI91" s="40"/>
      <c r="AJ91" s="40"/>
      <c r="AK91" s="140">
        <v>0</v>
      </c>
      <c r="AL91" s="139"/>
      <c r="AM91" s="139"/>
      <c r="AN91" s="139"/>
      <c r="AO91" s="139"/>
      <c r="AP91" s="40"/>
      <c r="AQ91" s="41"/>
      <c r="BE91" s="151"/>
    </row>
    <row r="92" spans="2:71" s="36" customFormat="1" ht="14.4" hidden="1" customHeight="1">
      <c r="B92" s="37"/>
      <c r="C92" s="40"/>
      <c r="D92" s="40"/>
      <c r="E92" s="40"/>
      <c r="F92" s="73" t="s">
        <v>47</v>
      </c>
      <c r="G92" s="40"/>
      <c r="H92" s="40"/>
      <c r="I92" s="40"/>
      <c r="J92" s="40"/>
      <c r="K92" s="40"/>
      <c r="L92" s="138">
        <v>0.15</v>
      </c>
      <c r="M92" s="139"/>
      <c r="N92" s="139"/>
      <c r="O92" s="139"/>
      <c r="P92" s="40"/>
      <c r="Q92" s="40"/>
      <c r="R92" s="40"/>
      <c r="S92" s="40"/>
      <c r="T92" s="40"/>
      <c r="U92" s="40"/>
      <c r="V92" s="40"/>
      <c r="W92" s="140">
        <f>ROUND(BC114,2)</f>
        <v>0</v>
      </c>
      <c r="X92" s="139"/>
      <c r="Y92" s="139"/>
      <c r="Z92" s="139"/>
      <c r="AA92" s="139"/>
      <c r="AB92" s="139"/>
      <c r="AC92" s="139"/>
      <c r="AD92" s="139"/>
      <c r="AE92" s="139"/>
      <c r="AF92" s="40"/>
      <c r="AG92" s="40"/>
      <c r="AH92" s="40"/>
      <c r="AI92" s="40"/>
      <c r="AJ92" s="40"/>
      <c r="AK92" s="140">
        <v>0</v>
      </c>
      <c r="AL92" s="139"/>
      <c r="AM92" s="139"/>
      <c r="AN92" s="139"/>
      <c r="AO92" s="139"/>
      <c r="AP92" s="40"/>
      <c r="AQ92" s="41"/>
      <c r="BE92" s="151"/>
    </row>
    <row r="93" spans="2:71" s="36" customFormat="1" ht="14.4" hidden="1" customHeight="1">
      <c r="B93" s="37"/>
      <c r="C93" s="40"/>
      <c r="D93" s="40"/>
      <c r="E93" s="40"/>
      <c r="F93" s="73" t="s">
        <v>48</v>
      </c>
      <c r="G93" s="40"/>
      <c r="H93" s="40"/>
      <c r="I93" s="40"/>
      <c r="J93" s="40"/>
      <c r="K93" s="40"/>
      <c r="L93" s="138">
        <v>0</v>
      </c>
      <c r="M93" s="139"/>
      <c r="N93" s="139"/>
      <c r="O93" s="139"/>
      <c r="P93" s="40"/>
      <c r="Q93" s="40"/>
      <c r="R93" s="40"/>
      <c r="S93" s="40"/>
      <c r="T93" s="40"/>
      <c r="U93" s="40"/>
      <c r="V93" s="40"/>
      <c r="W93" s="140">
        <f>ROUND(BD114,2)</f>
        <v>0</v>
      </c>
      <c r="X93" s="139"/>
      <c r="Y93" s="139"/>
      <c r="Z93" s="139"/>
      <c r="AA93" s="139"/>
      <c r="AB93" s="139"/>
      <c r="AC93" s="139"/>
      <c r="AD93" s="139"/>
      <c r="AE93" s="139"/>
      <c r="AF93" s="40"/>
      <c r="AG93" s="40"/>
      <c r="AH93" s="40"/>
      <c r="AI93" s="40"/>
      <c r="AJ93" s="40"/>
      <c r="AK93" s="140">
        <v>0</v>
      </c>
      <c r="AL93" s="139"/>
      <c r="AM93" s="139"/>
      <c r="AN93" s="139"/>
      <c r="AO93" s="139"/>
      <c r="AP93" s="40"/>
      <c r="AQ93" s="41"/>
      <c r="BE93" s="151"/>
    </row>
    <row r="94" spans="2:71" s="29" customFormat="1" ht="6.9" hidden="1" customHeight="1">
      <c r="B94" s="30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5"/>
      <c r="BE94" s="151"/>
    </row>
    <row r="95" spans="2:71" s="29" customFormat="1" ht="25.95" hidden="1" customHeight="1">
      <c r="B95" s="30"/>
      <c r="C95" s="42"/>
      <c r="D95" s="43" t="s">
        <v>49</v>
      </c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5" t="s">
        <v>50</v>
      </c>
      <c r="U95" s="46"/>
      <c r="V95" s="46"/>
      <c r="W95" s="46"/>
      <c r="X95" s="141" t="s">
        <v>51</v>
      </c>
      <c r="Y95" s="142"/>
      <c r="Z95" s="142"/>
      <c r="AA95" s="142"/>
      <c r="AB95" s="142"/>
      <c r="AC95" s="46"/>
      <c r="AD95" s="46"/>
      <c r="AE95" s="46"/>
      <c r="AF95" s="46"/>
      <c r="AG95" s="46"/>
      <c r="AH95" s="46"/>
      <c r="AI95" s="46"/>
      <c r="AJ95" s="46"/>
      <c r="AK95" s="143">
        <f>SUM(AK86:AK93)</f>
        <v>0</v>
      </c>
      <c r="AL95" s="142"/>
      <c r="AM95" s="142"/>
      <c r="AN95" s="142"/>
      <c r="AO95" s="144"/>
      <c r="AP95" s="42"/>
      <c r="AQ95" s="47"/>
      <c r="BE95" s="151"/>
    </row>
    <row r="96" spans="2:71" s="29" customFormat="1" ht="6.9" hidden="1" customHeight="1"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5"/>
    </row>
    <row r="97" spans="2:56" s="29" customFormat="1" ht="6.9" hidden="1" customHeight="1"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50"/>
    </row>
    <row r="98" spans="2:56" s="9" customFormat="1" hidden="1"/>
    <row r="99" spans="2:56" s="9" customFormat="1" hidden="1"/>
    <row r="100" spans="2:56" s="9" customFormat="1" hidden="1"/>
    <row r="101" spans="2:56" s="29" customFormat="1" ht="6.9" hidden="1" customHeight="1"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3"/>
    </row>
    <row r="102" spans="2:56" s="29" customFormat="1" ht="36.9" hidden="1" customHeight="1">
      <c r="B102" s="30"/>
      <c r="C102" s="54" t="s">
        <v>52</v>
      </c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53"/>
    </row>
    <row r="103" spans="2:56" s="29" customFormat="1" ht="6.9" hidden="1" customHeight="1">
      <c r="B103" s="30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53"/>
    </row>
    <row r="104" spans="2:56" s="56" customFormat="1" ht="14.4" hidden="1" customHeight="1">
      <c r="B104" s="57"/>
      <c r="C104" s="58" t="s">
        <v>15</v>
      </c>
      <c r="D104" s="68"/>
      <c r="E104" s="68"/>
      <c r="F104" s="68"/>
      <c r="G104" s="68"/>
      <c r="H104" s="68"/>
      <c r="I104" s="68"/>
      <c r="J104" s="68"/>
      <c r="K104" s="68"/>
      <c r="L104" s="68" t="str">
        <f>K68</f>
        <v>1566-44-17</v>
      </c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60"/>
    </row>
    <row r="105" spans="2:56" s="61" customFormat="1" ht="36.9" hidden="1" customHeight="1">
      <c r="B105" s="62"/>
      <c r="C105" s="63" t="s">
        <v>18</v>
      </c>
      <c r="D105" s="65"/>
      <c r="E105" s="65"/>
      <c r="F105" s="65"/>
      <c r="G105" s="65"/>
      <c r="H105" s="65"/>
      <c r="I105" s="65"/>
      <c r="J105" s="65"/>
      <c r="K105" s="65"/>
      <c r="L105" s="145" t="str">
        <f>K69</f>
        <v>Nemocnice Broumov - JIP 2A2 - úprava č. 3</v>
      </c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46"/>
      <c r="Y105" s="146"/>
      <c r="Z105" s="146"/>
      <c r="AA105" s="146"/>
      <c r="AB105" s="146"/>
      <c r="AC105" s="146"/>
      <c r="AD105" s="146"/>
      <c r="AE105" s="146"/>
      <c r="AF105" s="146"/>
      <c r="AG105" s="146"/>
      <c r="AH105" s="146"/>
      <c r="AI105" s="146"/>
      <c r="AJ105" s="146"/>
      <c r="AK105" s="146"/>
      <c r="AL105" s="146"/>
      <c r="AM105" s="146"/>
      <c r="AN105" s="146"/>
      <c r="AO105" s="146"/>
      <c r="AP105" s="65"/>
      <c r="AQ105" s="65"/>
      <c r="AR105" s="66"/>
    </row>
    <row r="106" spans="2:56" s="29" customFormat="1" ht="6.9" hidden="1" customHeight="1">
      <c r="B106" s="30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53"/>
    </row>
    <row r="107" spans="2:56" s="29" customFormat="1" hidden="1">
      <c r="B107" s="30"/>
      <c r="C107" s="58" t="s">
        <v>22</v>
      </c>
      <c r="D107" s="55"/>
      <c r="E107" s="55"/>
      <c r="F107" s="55"/>
      <c r="G107" s="55"/>
      <c r="H107" s="55"/>
      <c r="I107" s="55"/>
      <c r="J107" s="55"/>
      <c r="K107" s="55"/>
      <c r="L107" s="67" t="str">
        <f>IF(K71="","",K71)</f>
        <v>Broumov</v>
      </c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8" t="s">
        <v>24</v>
      </c>
      <c r="AJ107" s="55"/>
      <c r="AK107" s="55"/>
      <c r="AL107" s="55"/>
      <c r="AM107" s="126" t="str">
        <f>IF(AN71= "","",AN71)</f>
        <v>5. 12. 2017</v>
      </c>
      <c r="AN107" s="126"/>
      <c r="AO107" s="55"/>
      <c r="AP107" s="55"/>
      <c r="AQ107" s="55"/>
      <c r="AR107" s="53"/>
    </row>
    <row r="108" spans="2:56" s="29" customFormat="1" ht="6.9" hidden="1" customHeight="1">
      <c r="B108" s="30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3"/>
    </row>
    <row r="109" spans="2:56" s="29" customFormat="1" hidden="1">
      <c r="B109" s="30"/>
      <c r="C109" s="58" t="s">
        <v>26</v>
      </c>
      <c r="D109" s="55"/>
      <c r="E109" s="55"/>
      <c r="F109" s="55"/>
      <c r="G109" s="55"/>
      <c r="H109" s="55"/>
      <c r="I109" s="55"/>
      <c r="J109" s="55"/>
      <c r="K109" s="55"/>
      <c r="L109" s="68" t="str">
        <f>IF(E74= "","",E74)</f>
        <v xml:space="preserve"> </v>
      </c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8" t="s">
        <v>32</v>
      </c>
      <c r="AJ109" s="55"/>
      <c r="AK109" s="55"/>
      <c r="AL109" s="55"/>
      <c r="AM109" s="127" t="str">
        <f>IF(E80="","",E80)</f>
        <v>INS spol. s r.o.</v>
      </c>
      <c r="AN109" s="127"/>
      <c r="AO109" s="127"/>
      <c r="AP109" s="127"/>
      <c r="AQ109" s="55"/>
      <c r="AR109" s="53"/>
      <c r="AS109" s="128" t="s">
        <v>53</v>
      </c>
      <c r="AT109" s="129"/>
      <c r="AU109" s="69"/>
      <c r="AV109" s="69"/>
      <c r="AW109" s="69"/>
      <c r="AX109" s="69"/>
      <c r="AY109" s="69"/>
      <c r="AZ109" s="69"/>
      <c r="BA109" s="69"/>
      <c r="BB109" s="69"/>
      <c r="BC109" s="69"/>
      <c r="BD109" s="70"/>
    </row>
    <row r="110" spans="2:56" s="29" customFormat="1" hidden="1">
      <c r="B110" s="30"/>
      <c r="C110" s="58" t="s">
        <v>30</v>
      </c>
      <c r="D110" s="55"/>
      <c r="E110" s="55"/>
      <c r="F110" s="55"/>
      <c r="G110" s="55"/>
      <c r="H110" s="55"/>
      <c r="I110" s="55"/>
      <c r="J110" s="55"/>
      <c r="K110" s="55"/>
      <c r="L110" s="68" t="str">
        <f>IF(E77= "Vyplň údaj","",E77)</f>
        <v/>
      </c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53"/>
      <c r="AS110" s="130"/>
      <c r="AT110" s="131"/>
      <c r="AU110" s="71"/>
      <c r="AV110" s="71"/>
      <c r="AW110" s="71"/>
      <c r="AX110" s="71"/>
      <c r="AY110" s="71"/>
      <c r="AZ110" s="71"/>
      <c r="BA110" s="71"/>
      <c r="BB110" s="71"/>
      <c r="BC110" s="71"/>
      <c r="BD110" s="72"/>
    </row>
    <row r="111" spans="2:56" s="29" customFormat="1" ht="10.95" hidden="1" customHeight="1">
      <c r="B111" s="30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55"/>
      <c r="AL111" s="55"/>
      <c r="AM111" s="55"/>
      <c r="AN111" s="55"/>
      <c r="AO111" s="55"/>
      <c r="AP111" s="55"/>
      <c r="AQ111" s="55"/>
      <c r="AR111" s="53"/>
      <c r="AS111" s="132"/>
      <c r="AT111" s="133"/>
      <c r="AU111" s="31"/>
      <c r="AV111" s="31"/>
      <c r="AW111" s="31"/>
      <c r="AX111" s="31"/>
      <c r="AY111" s="31"/>
      <c r="AZ111" s="31"/>
      <c r="BA111" s="31"/>
      <c r="BB111" s="31"/>
      <c r="BC111" s="31"/>
      <c r="BD111" s="74"/>
    </row>
    <row r="112" spans="2:56" s="29" customFormat="1" ht="29.25" hidden="1" customHeight="1">
      <c r="B112" s="30"/>
      <c r="C112" s="134" t="s">
        <v>54</v>
      </c>
      <c r="D112" s="135"/>
      <c r="E112" s="135"/>
      <c r="F112" s="135"/>
      <c r="G112" s="135"/>
      <c r="H112" s="46"/>
      <c r="I112" s="136" t="s">
        <v>55</v>
      </c>
      <c r="J112" s="135"/>
      <c r="K112" s="135"/>
      <c r="L112" s="135"/>
      <c r="M112" s="135"/>
      <c r="N112" s="135"/>
      <c r="O112" s="135"/>
      <c r="P112" s="135"/>
      <c r="Q112" s="135"/>
      <c r="R112" s="135"/>
      <c r="S112" s="135"/>
      <c r="T112" s="135"/>
      <c r="U112" s="135"/>
      <c r="V112" s="135"/>
      <c r="W112" s="135"/>
      <c r="X112" s="135"/>
      <c r="Y112" s="135"/>
      <c r="Z112" s="135"/>
      <c r="AA112" s="135"/>
      <c r="AB112" s="135"/>
      <c r="AC112" s="135"/>
      <c r="AD112" s="135"/>
      <c r="AE112" s="135"/>
      <c r="AF112" s="135"/>
      <c r="AG112" s="137" t="s">
        <v>56</v>
      </c>
      <c r="AH112" s="135"/>
      <c r="AI112" s="135"/>
      <c r="AJ112" s="135"/>
      <c r="AK112" s="135"/>
      <c r="AL112" s="135"/>
      <c r="AM112" s="135"/>
      <c r="AN112" s="136" t="s">
        <v>57</v>
      </c>
      <c r="AO112" s="135"/>
      <c r="AP112" s="135"/>
      <c r="AQ112" s="75" t="s">
        <v>58</v>
      </c>
      <c r="AR112" s="53"/>
      <c r="AS112" s="76" t="s">
        <v>59</v>
      </c>
      <c r="AT112" s="77" t="s">
        <v>60</v>
      </c>
      <c r="AU112" s="77" t="s">
        <v>61</v>
      </c>
      <c r="AV112" s="77" t="s">
        <v>62</v>
      </c>
      <c r="AW112" s="77" t="s">
        <v>63</v>
      </c>
      <c r="AX112" s="77" t="s">
        <v>64</v>
      </c>
      <c r="AY112" s="77" t="s">
        <v>65</v>
      </c>
      <c r="AZ112" s="77" t="s">
        <v>66</v>
      </c>
      <c r="BA112" s="77" t="s">
        <v>67</v>
      </c>
      <c r="BB112" s="77" t="s">
        <v>68</v>
      </c>
      <c r="BC112" s="77" t="s">
        <v>69</v>
      </c>
      <c r="BD112" s="78" t="s">
        <v>70</v>
      </c>
    </row>
    <row r="113" spans="1:91" s="29" customFormat="1" ht="10.95" hidden="1" customHeight="1">
      <c r="B113" s="30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  <c r="AM113" s="55"/>
      <c r="AN113" s="55"/>
      <c r="AO113" s="55"/>
      <c r="AP113" s="55"/>
      <c r="AQ113" s="55"/>
      <c r="AR113" s="53"/>
      <c r="AS113" s="79"/>
      <c r="AT113" s="80"/>
      <c r="AU113" s="80"/>
      <c r="AV113" s="80"/>
      <c r="AW113" s="80"/>
      <c r="AX113" s="80"/>
      <c r="AY113" s="80"/>
      <c r="AZ113" s="80"/>
      <c r="BA113" s="80"/>
      <c r="BB113" s="80"/>
      <c r="BC113" s="80"/>
      <c r="BD113" s="81"/>
    </row>
    <row r="114" spans="1:91" s="61" customFormat="1" ht="32.4" customHeight="1">
      <c r="B114" s="62"/>
      <c r="C114" s="82" t="s">
        <v>139</v>
      </c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  <c r="AA114" s="83"/>
      <c r="AB114" s="83"/>
      <c r="AC114" s="83"/>
      <c r="AD114" s="83"/>
      <c r="AE114" s="83"/>
      <c r="AF114" s="83"/>
      <c r="AG114" s="124">
        <f>ROUND(AG115+AG124+AG126,2)</f>
        <v>0</v>
      </c>
      <c r="AH114" s="124"/>
      <c r="AI114" s="124"/>
      <c r="AJ114" s="124"/>
      <c r="AK114" s="124"/>
      <c r="AL114" s="124"/>
      <c r="AM114" s="124"/>
      <c r="AN114" s="125">
        <f t="shared" ref="AN114:AN126" si="3">SUM(AG114,AT114)</f>
        <v>0</v>
      </c>
      <c r="AO114" s="125"/>
      <c r="AP114" s="125"/>
      <c r="AQ114" s="84" t="s">
        <v>20</v>
      </c>
      <c r="AR114" s="66"/>
      <c r="AS114" s="85">
        <f>ROUND(AS115+AS124+AS126,2)</f>
        <v>0</v>
      </c>
      <c r="AT114" s="86">
        <f t="shared" ref="AT114:AT126" si="4">ROUND(SUM(AV114:AW114),2)</f>
        <v>0</v>
      </c>
      <c r="AU114" s="87">
        <f>ROUND(AU115+AU124+AU126,5)</f>
        <v>0</v>
      </c>
      <c r="AV114" s="86">
        <f>ROUND(AZ114*L89,2)</f>
        <v>0</v>
      </c>
      <c r="AW114" s="86">
        <f>ROUND(BA114*L90,2)</f>
        <v>0</v>
      </c>
      <c r="AX114" s="86">
        <f>ROUND(BB114*L89,2)</f>
        <v>0</v>
      </c>
      <c r="AY114" s="86">
        <f>ROUND(BC114*L90,2)</f>
        <v>0</v>
      </c>
      <c r="AZ114" s="86">
        <f>ROUND(AZ115+AZ124+AZ126,2)</f>
        <v>0</v>
      </c>
      <c r="BA114" s="86">
        <f>ROUND(BA115+BA124+BA126,2)</f>
        <v>0</v>
      </c>
      <c r="BB114" s="86">
        <f>ROUND(BB115+BB124+BB126,2)</f>
        <v>0</v>
      </c>
      <c r="BC114" s="86">
        <f>ROUND(BC115+BC124+BC126,2)</f>
        <v>0</v>
      </c>
      <c r="BD114" s="88">
        <f>ROUND(BD115+BD124+BD126,2)</f>
        <v>0</v>
      </c>
      <c r="BS114" s="89" t="s">
        <v>72</v>
      </c>
      <c r="BT114" s="89" t="s">
        <v>73</v>
      </c>
      <c r="BU114" s="90" t="s">
        <v>74</v>
      </c>
      <c r="BV114" s="89" t="s">
        <v>75</v>
      </c>
      <c r="BW114" s="89" t="s">
        <v>120</v>
      </c>
      <c r="BX114" s="89" t="s">
        <v>76</v>
      </c>
      <c r="CL114" s="89" t="s">
        <v>20</v>
      </c>
    </row>
    <row r="115" spans="1:91" s="91" customFormat="1" ht="22.5" customHeight="1">
      <c r="B115" s="92"/>
      <c r="C115" s="93"/>
      <c r="D115" s="117" t="s">
        <v>77</v>
      </c>
      <c r="E115" s="117"/>
      <c r="F115" s="117"/>
      <c r="G115" s="117"/>
      <c r="H115" s="117"/>
      <c r="I115" s="94"/>
      <c r="J115" s="117" t="s">
        <v>121</v>
      </c>
      <c r="K115" s="117"/>
      <c r="L115" s="117"/>
      <c r="M115" s="117"/>
      <c r="N115" s="117"/>
      <c r="O115" s="117"/>
      <c r="P115" s="117"/>
      <c r="Q115" s="117"/>
      <c r="R115" s="117"/>
      <c r="S115" s="117"/>
      <c r="T115" s="117"/>
      <c r="U115" s="117"/>
      <c r="V115" s="117"/>
      <c r="W115" s="117"/>
      <c r="X115" s="117"/>
      <c r="Y115" s="117"/>
      <c r="Z115" s="117"/>
      <c r="AA115" s="117"/>
      <c r="AB115" s="117"/>
      <c r="AC115" s="117"/>
      <c r="AD115" s="117"/>
      <c r="AE115" s="117"/>
      <c r="AF115" s="117"/>
      <c r="AG115" s="120">
        <f>ROUND(AG116+SUM(AG119:AG123),2)</f>
        <v>0</v>
      </c>
      <c r="AH115" s="119"/>
      <c r="AI115" s="119"/>
      <c r="AJ115" s="119"/>
      <c r="AK115" s="119"/>
      <c r="AL115" s="119"/>
      <c r="AM115" s="119"/>
      <c r="AN115" s="118">
        <f t="shared" si="3"/>
        <v>0</v>
      </c>
      <c r="AO115" s="119"/>
      <c r="AP115" s="119"/>
      <c r="AQ115" s="95" t="s">
        <v>79</v>
      </c>
      <c r="AR115" s="96"/>
      <c r="AS115" s="97">
        <f>ROUND(AS116+SUM(AS119:AS123),2)</f>
        <v>0</v>
      </c>
      <c r="AT115" s="98">
        <f t="shared" si="4"/>
        <v>0</v>
      </c>
      <c r="AU115" s="99">
        <f>ROUND(AU116+SUM(AU119:AU123),5)</f>
        <v>0</v>
      </c>
      <c r="AV115" s="98">
        <f>ROUND(AZ115*L89,2)</f>
        <v>0</v>
      </c>
      <c r="AW115" s="98">
        <f>ROUND(BA115*L90,2)</f>
        <v>0</v>
      </c>
      <c r="AX115" s="98">
        <f>ROUND(BB115*L89,2)</f>
        <v>0</v>
      </c>
      <c r="AY115" s="98">
        <f>ROUND(BC115*L90,2)</f>
        <v>0</v>
      </c>
      <c r="AZ115" s="98">
        <f>ROUND(AZ116+SUM(AZ119:AZ123),2)</f>
        <v>0</v>
      </c>
      <c r="BA115" s="98">
        <f>ROUND(BA116+SUM(BA119:BA123),2)</f>
        <v>0</v>
      </c>
      <c r="BB115" s="98">
        <f>ROUND(BB116+SUM(BB119:BB123),2)</f>
        <v>0</v>
      </c>
      <c r="BC115" s="98">
        <f>ROUND(BC116+SUM(BC119:BC123),2)</f>
        <v>0</v>
      </c>
      <c r="BD115" s="100">
        <f>ROUND(BD116+SUM(BD119:BD123),2)</f>
        <v>0</v>
      </c>
      <c r="BS115" s="101" t="s">
        <v>72</v>
      </c>
      <c r="BT115" s="101" t="s">
        <v>80</v>
      </c>
      <c r="BU115" s="101" t="s">
        <v>74</v>
      </c>
      <c r="BV115" s="101" t="s">
        <v>75</v>
      </c>
      <c r="BW115" s="101" t="s">
        <v>122</v>
      </c>
      <c r="BX115" s="101" t="s">
        <v>120</v>
      </c>
      <c r="CL115" s="101" t="s">
        <v>20</v>
      </c>
      <c r="CM115" s="101" t="s">
        <v>82</v>
      </c>
    </row>
    <row r="116" spans="1:91" s="111" customFormat="1" ht="22.5" customHeight="1">
      <c r="B116" s="103"/>
      <c r="C116" s="104"/>
      <c r="D116" s="104"/>
      <c r="E116" s="121" t="s">
        <v>84</v>
      </c>
      <c r="F116" s="121"/>
      <c r="G116" s="121"/>
      <c r="H116" s="121"/>
      <c r="I116" s="121"/>
      <c r="J116" s="104"/>
      <c r="K116" s="121" t="s">
        <v>85</v>
      </c>
      <c r="L116" s="121"/>
      <c r="M116" s="121"/>
      <c r="N116" s="121"/>
      <c r="O116" s="121"/>
      <c r="P116" s="121"/>
      <c r="Q116" s="121"/>
      <c r="R116" s="121"/>
      <c r="S116" s="121"/>
      <c r="T116" s="121"/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59">
        <f>ROUND(SUM(AG117:AG118),2)</f>
        <v>0</v>
      </c>
      <c r="AH116" s="123"/>
      <c r="AI116" s="123"/>
      <c r="AJ116" s="123"/>
      <c r="AK116" s="123"/>
      <c r="AL116" s="123"/>
      <c r="AM116" s="123"/>
      <c r="AN116" s="122">
        <f t="shared" si="3"/>
        <v>0</v>
      </c>
      <c r="AO116" s="123"/>
      <c r="AP116" s="123"/>
      <c r="AQ116" s="105" t="s">
        <v>86</v>
      </c>
      <c r="AR116" s="106"/>
      <c r="AS116" s="107">
        <f>ROUND(SUM(AS117:AS118),2)</f>
        <v>0</v>
      </c>
      <c r="AT116" s="108">
        <f t="shared" si="4"/>
        <v>0</v>
      </c>
      <c r="AU116" s="109">
        <f>ROUND(SUM(AU117:AU118),5)</f>
        <v>0</v>
      </c>
      <c r="AV116" s="108">
        <f>ROUND(AZ116*L89,2)</f>
        <v>0</v>
      </c>
      <c r="AW116" s="108">
        <f>ROUND(BA116*L90,2)</f>
        <v>0</v>
      </c>
      <c r="AX116" s="108">
        <f>ROUND(BB116*L89,2)</f>
        <v>0</v>
      </c>
      <c r="AY116" s="108">
        <f>ROUND(BC116*L90,2)</f>
        <v>0</v>
      </c>
      <c r="AZ116" s="108">
        <f>ROUND(SUM(AZ117:AZ118),2)</f>
        <v>0</v>
      </c>
      <c r="BA116" s="108">
        <f>ROUND(SUM(BA117:BA118),2)</f>
        <v>0</v>
      </c>
      <c r="BB116" s="108">
        <f>ROUND(SUM(BB117:BB118),2)</f>
        <v>0</v>
      </c>
      <c r="BC116" s="108">
        <f>ROUND(SUM(BC117:BC118),2)</f>
        <v>0</v>
      </c>
      <c r="BD116" s="110">
        <f>ROUND(SUM(BD117:BD118),2)</f>
        <v>0</v>
      </c>
      <c r="BS116" s="112" t="s">
        <v>72</v>
      </c>
      <c r="BT116" s="112" t="s">
        <v>82</v>
      </c>
      <c r="BV116" s="112" t="s">
        <v>75</v>
      </c>
      <c r="BW116" s="112" t="s">
        <v>123</v>
      </c>
      <c r="BX116" s="112" t="s">
        <v>122</v>
      </c>
      <c r="CL116" s="112" t="s">
        <v>20</v>
      </c>
    </row>
    <row r="117" spans="1:91" s="111" customFormat="1" ht="22.5" customHeight="1">
      <c r="A117" s="102" t="s">
        <v>83</v>
      </c>
      <c r="B117" s="103"/>
      <c r="C117" s="104"/>
      <c r="D117" s="104"/>
      <c r="E117" s="104"/>
      <c r="F117" s="121" t="s">
        <v>84</v>
      </c>
      <c r="G117" s="121"/>
      <c r="H117" s="121"/>
      <c r="I117" s="121"/>
      <c r="J117" s="121"/>
      <c r="K117" s="104"/>
      <c r="L117" s="121" t="s">
        <v>85</v>
      </c>
      <c r="M117" s="121"/>
      <c r="N117" s="121"/>
      <c r="O117" s="121"/>
      <c r="P117" s="121"/>
      <c r="Q117" s="121"/>
      <c r="R117" s="121"/>
      <c r="S117" s="121"/>
      <c r="T117" s="121"/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  <c r="AF117" s="121"/>
      <c r="AG117" s="122">
        <f>'[2]1.1.1 - Architektonické a...'!J92</f>
        <v>0</v>
      </c>
      <c r="AH117" s="123"/>
      <c r="AI117" s="123"/>
      <c r="AJ117" s="123"/>
      <c r="AK117" s="123"/>
      <c r="AL117" s="123"/>
      <c r="AM117" s="123"/>
      <c r="AN117" s="122">
        <f t="shared" si="3"/>
        <v>0</v>
      </c>
      <c r="AO117" s="123"/>
      <c r="AP117" s="123"/>
      <c r="AQ117" s="105" t="s">
        <v>86</v>
      </c>
      <c r="AR117" s="106"/>
      <c r="AS117" s="107">
        <v>0</v>
      </c>
      <c r="AT117" s="108">
        <f t="shared" si="4"/>
        <v>0</v>
      </c>
      <c r="AU117" s="109">
        <f>'[2]1.1.1 - Architektonické a...'!P188</f>
        <v>0</v>
      </c>
      <c r="AV117" s="108">
        <f>'[2]1.1.1 - Architektonické a...'!J95</f>
        <v>0</v>
      </c>
      <c r="AW117" s="108">
        <f>'[2]1.1.1 - Architektonické a...'!J96</f>
        <v>0</v>
      </c>
      <c r="AX117" s="108">
        <f>'[2]1.1.1 - Architektonické a...'!J97</f>
        <v>0</v>
      </c>
      <c r="AY117" s="108">
        <f>'[2]1.1.1 - Architektonické a...'!J98</f>
        <v>0</v>
      </c>
      <c r="AZ117" s="108">
        <f>'[2]1.1.1 - Architektonické a...'!F95</f>
        <v>0</v>
      </c>
      <c r="BA117" s="108">
        <f>'[2]1.1.1 - Architektonické a...'!F96</f>
        <v>0</v>
      </c>
      <c r="BB117" s="108">
        <f>'[2]1.1.1 - Architektonické a...'!F97</f>
        <v>0</v>
      </c>
      <c r="BC117" s="108">
        <f>'[2]1.1.1 - Architektonické a...'!F98</f>
        <v>0</v>
      </c>
      <c r="BD117" s="110">
        <f>'[2]1.1.1 - Architektonické a...'!F99</f>
        <v>0</v>
      </c>
      <c r="BT117" s="112" t="s">
        <v>124</v>
      </c>
      <c r="BU117" s="112" t="s">
        <v>125</v>
      </c>
      <c r="BV117" s="112" t="s">
        <v>75</v>
      </c>
      <c r="BW117" s="112" t="s">
        <v>123</v>
      </c>
      <c r="BX117" s="112" t="s">
        <v>122</v>
      </c>
      <c r="CL117" s="112" t="s">
        <v>20</v>
      </c>
    </row>
    <row r="118" spans="1:91" s="111" customFormat="1" ht="22.5" customHeight="1">
      <c r="A118" s="102" t="s">
        <v>83</v>
      </c>
      <c r="B118" s="103"/>
      <c r="C118" s="104"/>
      <c r="D118" s="104"/>
      <c r="E118" s="104"/>
      <c r="F118" s="121" t="s">
        <v>126</v>
      </c>
      <c r="G118" s="121"/>
      <c r="H118" s="121"/>
      <c r="I118" s="121"/>
      <c r="J118" s="121"/>
      <c r="K118" s="104"/>
      <c r="L118" s="121" t="s">
        <v>127</v>
      </c>
      <c r="M118" s="121"/>
      <c r="N118" s="121"/>
      <c r="O118" s="121"/>
      <c r="P118" s="121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  <c r="AF118" s="121"/>
      <c r="AG118" s="122">
        <f>'[2]1.1.1.1 - Podhledy chodba'!J94</f>
        <v>0</v>
      </c>
      <c r="AH118" s="123"/>
      <c r="AI118" s="123"/>
      <c r="AJ118" s="123"/>
      <c r="AK118" s="123"/>
      <c r="AL118" s="123"/>
      <c r="AM118" s="123"/>
      <c r="AN118" s="122">
        <f t="shared" si="3"/>
        <v>0</v>
      </c>
      <c r="AO118" s="123"/>
      <c r="AP118" s="123"/>
      <c r="AQ118" s="105" t="s">
        <v>86</v>
      </c>
      <c r="AR118" s="106"/>
      <c r="AS118" s="107">
        <v>0</v>
      </c>
      <c r="AT118" s="108">
        <f t="shared" si="4"/>
        <v>0</v>
      </c>
      <c r="AU118" s="109">
        <f>'[2]1.1.1.1 - Podhledy chodba'!P157</f>
        <v>0</v>
      </c>
      <c r="AV118" s="108">
        <f>'[2]1.1.1.1 - Podhledy chodba'!J97</f>
        <v>0</v>
      </c>
      <c r="AW118" s="108">
        <f>'[2]1.1.1.1 - Podhledy chodba'!J98</f>
        <v>0</v>
      </c>
      <c r="AX118" s="108">
        <f>'[2]1.1.1.1 - Podhledy chodba'!J99</f>
        <v>0</v>
      </c>
      <c r="AY118" s="108">
        <f>'[2]1.1.1.1 - Podhledy chodba'!J100</f>
        <v>0</v>
      </c>
      <c r="AZ118" s="108" t="str">
        <f>'[2]1.1.1.1 - Podhledy chodba'!F97</f>
        <v>Lešení a stavební výtahy</v>
      </c>
      <c r="BA118" s="108" t="str">
        <f>'[2]1.1.1.1 - Podhledy chodba'!F98</f>
        <v>Lešení pomocné pracovní pro objekty pozemních staveb pro zatížení do 150 kg/m2, o výšce lešeňové podlahy přes 1,9 do 3,5 m</v>
      </c>
      <c r="BB118" s="108" t="str">
        <f>'[2]1.1.1.1 - Podhledy chodba'!F99</f>
        <v xml:space="preserve">Poznámka k souboru cen:_x000D_
1. V ceně jsou započteny i náklady na montáž, opotřebení a demontáž lešení. 2. V ceně nejsou započteny náklady na manipulaci s lešením; tyto jsou již zahrnuty v cenách příslušných stavebních prací. 3. Množství měrných jednotek se určuje m2 podlahové plochy, na které se práce provádí. </v>
      </c>
      <c r="BC118" s="108" t="str">
        <f>'[2]1.1.1.1 - Podhledy chodba'!F100</f>
        <v>LEŠENÍ POMOCNÉ</v>
      </c>
      <c r="BD118" s="110" t="str">
        <f>'[2]1.1.1.1 - Podhledy chodba'!F101</f>
        <v/>
      </c>
      <c r="BT118" s="112" t="s">
        <v>124</v>
      </c>
      <c r="BV118" s="112" t="s">
        <v>75</v>
      </c>
      <c r="BW118" s="112" t="s">
        <v>128</v>
      </c>
      <c r="BX118" s="112" t="s">
        <v>123</v>
      </c>
      <c r="CL118" s="112" t="s">
        <v>20</v>
      </c>
    </row>
    <row r="119" spans="1:91" s="111" customFormat="1" ht="22.5" customHeight="1">
      <c r="A119" s="102" t="s">
        <v>83</v>
      </c>
      <c r="B119" s="103"/>
      <c r="C119" s="104"/>
      <c r="D119" s="104"/>
      <c r="E119" s="121" t="s">
        <v>88</v>
      </c>
      <c r="F119" s="121"/>
      <c r="G119" s="121"/>
      <c r="H119" s="121"/>
      <c r="I119" s="121"/>
      <c r="J119" s="104"/>
      <c r="K119" s="121" t="s">
        <v>89</v>
      </c>
      <c r="L119" s="121"/>
      <c r="M119" s="121"/>
      <c r="N119" s="121"/>
      <c r="O119" s="121"/>
      <c r="P119" s="121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  <c r="AF119" s="121"/>
      <c r="AG119" s="122">
        <f>'[2]1.1.4 - Zdravotní technika'!J92</f>
        <v>0</v>
      </c>
      <c r="AH119" s="123"/>
      <c r="AI119" s="123"/>
      <c r="AJ119" s="123"/>
      <c r="AK119" s="123"/>
      <c r="AL119" s="123"/>
      <c r="AM119" s="123"/>
      <c r="AN119" s="122">
        <f t="shared" si="3"/>
        <v>0</v>
      </c>
      <c r="AO119" s="123"/>
      <c r="AP119" s="123"/>
      <c r="AQ119" s="105" t="s">
        <v>86</v>
      </c>
      <c r="AR119" s="106"/>
      <c r="AS119" s="107">
        <v>0</v>
      </c>
      <c r="AT119" s="108">
        <f t="shared" si="4"/>
        <v>0</v>
      </c>
      <c r="AU119" s="109">
        <f>'[2]1.1.4 - Zdravotní technika'!P146</f>
        <v>0</v>
      </c>
      <c r="AV119" s="108">
        <f>'[2]1.1.4 - Zdravotní technika'!J95</f>
        <v>0</v>
      </c>
      <c r="AW119" s="108">
        <f>'[2]1.1.4 - Zdravotní technika'!J96</f>
        <v>0</v>
      </c>
      <c r="AX119" s="108">
        <f>'[2]1.1.4 - Zdravotní technika'!J97</f>
        <v>0</v>
      </c>
      <c r="AY119" s="108">
        <f>'[2]1.1.4 - Zdravotní technika'!J98</f>
        <v>0</v>
      </c>
      <c r="AZ119" s="108">
        <f>'[2]1.1.4 - Zdravotní technika'!F95</f>
        <v>0</v>
      </c>
      <c r="BA119" s="108">
        <f>'[2]1.1.4 - Zdravotní technika'!F96</f>
        <v>0</v>
      </c>
      <c r="BB119" s="108">
        <f>'[2]1.1.4 - Zdravotní technika'!F97</f>
        <v>0</v>
      </c>
      <c r="BC119" s="108">
        <f>'[2]1.1.4 - Zdravotní technika'!F98</f>
        <v>0</v>
      </c>
      <c r="BD119" s="110">
        <f>'[2]1.1.4 - Zdravotní technika'!F99</f>
        <v>0</v>
      </c>
      <c r="BT119" s="112" t="s">
        <v>82</v>
      </c>
      <c r="BV119" s="112" t="s">
        <v>75</v>
      </c>
      <c r="BW119" s="112" t="s">
        <v>129</v>
      </c>
      <c r="BX119" s="112" t="s">
        <v>122</v>
      </c>
      <c r="CL119" s="112" t="s">
        <v>20</v>
      </c>
    </row>
    <row r="120" spans="1:91" s="111" customFormat="1" ht="22.5" customHeight="1">
      <c r="A120" s="102" t="s">
        <v>83</v>
      </c>
      <c r="B120" s="103"/>
      <c r="C120" s="104"/>
      <c r="D120" s="104"/>
      <c r="E120" s="121" t="s">
        <v>91</v>
      </c>
      <c r="F120" s="121"/>
      <c r="G120" s="121"/>
      <c r="H120" s="121"/>
      <c r="I120" s="121"/>
      <c r="J120" s="104"/>
      <c r="K120" s="121" t="s">
        <v>92</v>
      </c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F120" s="121"/>
      <c r="AG120" s="122">
        <f>'[2]1.1.5 - Elektroinstalace ...'!J92</f>
        <v>0</v>
      </c>
      <c r="AH120" s="123"/>
      <c r="AI120" s="123"/>
      <c r="AJ120" s="123"/>
      <c r="AK120" s="123"/>
      <c r="AL120" s="123"/>
      <c r="AM120" s="123"/>
      <c r="AN120" s="122">
        <f t="shared" si="3"/>
        <v>0</v>
      </c>
      <c r="AO120" s="123"/>
      <c r="AP120" s="123"/>
      <c r="AQ120" s="105" t="s">
        <v>86</v>
      </c>
      <c r="AR120" s="106"/>
      <c r="AS120" s="107">
        <v>0</v>
      </c>
      <c r="AT120" s="108">
        <f t="shared" si="4"/>
        <v>0</v>
      </c>
      <c r="AU120" s="109">
        <f>'[2]1.1.5 - Elektroinstalace ...'!P146</f>
        <v>0</v>
      </c>
      <c r="AV120" s="108">
        <f>'[2]1.1.5 - Elektroinstalace ...'!J95</f>
        <v>0</v>
      </c>
      <c r="AW120" s="108">
        <f>'[2]1.1.5 - Elektroinstalace ...'!J96</f>
        <v>0</v>
      </c>
      <c r="AX120" s="108">
        <f>'[2]1.1.5 - Elektroinstalace ...'!J97</f>
        <v>0</v>
      </c>
      <c r="AY120" s="108">
        <f>'[2]1.1.5 - Elektroinstalace ...'!J98</f>
        <v>0</v>
      </c>
      <c r="AZ120" s="108">
        <f>'[2]1.1.5 - Elektroinstalace ...'!F95</f>
        <v>0</v>
      </c>
      <c r="BA120" s="108">
        <f>'[2]1.1.5 - Elektroinstalace ...'!F96</f>
        <v>0</v>
      </c>
      <c r="BB120" s="108">
        <f>'[2]1.1.5 - Elektroinstalace ...'!F97</f>
        <v>0</v>
      </c>
      <c r="BC120" s="108">
        <f>'[2]1.1.5 - Elektroinstalace ...'!F98</f>
        <v>0</v>
      </c>
      <c r="BD120" s="110">
        <f>'[2]1.1.5 - Elektroinstalace ...'!F99</f>
        <v>0</v>
      </c>
      <c r="BT120" s="112" t="s">
        <v>82</v>
      </c>
      <c r="BV120" s="112" t="s">
        <v>75</v>
      </c>
      <c r="BW120" s="112" t="s">
        <v>130</v>
      </c>
      <c r="BX120" s="112" t="s">
        <v>122</v>
      </c>
      <c r="CL120" s="112" t="s">
        <v>20</v>
      </c>
    </row>
    <row r="121" spans="1:91" s="111" customFormat="1" ht="22.5" customHeight="1">
      <c r="A121" s="102" t="s">
        <v>83</v>
      </c>
      <c r="B121" s="103"/>
      <c r="C121" s="104"/>
      <c r="D121" s="104"/>
      <c r="E121" s="121" t="s">
        <v>94</v>
      </c>
      <c r="F121" s="121"/>
      <c r="G121" s="121"/>
      <c r="H121" s="121"/>
      <c r="I121" s="121"/>
      <c r="J121" s="104"/>
      <c r="K121" s="121" t="s">
        <v>95</v>
      </c>
      <c r="L121" s="121"/>
      <c r="M121" s="121"/>
      <c r="N121" s="121"/>
      <c r="O121" s="121"/>
      <c r="P121" s="121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F121" s="121"/>
      <c r="AG121" s="122">
        <f>'[2]1.1.6 - Vytápění'!J92</f>
        <v>0</v>
      </c>
      <c r="AH121" s="123"/>
      <c r="AI121" s="123"/>
      <c r="AJ121" s="123"/>
      <c r="AK121" s="123"/>
      <c r="AL121" s="123"/>
      <c r="AM121" s="123"/>
      <c r="AN121" s="122">
        <f t="shared" si="3"/>
        <v>0</v>
      </c>
      <c r="AO121" s="123"/>
      <c r="AP121" s="123"/>
      <c r="AQ121" s="105" t="s">
        <v>86</v>
      </c>
      <c r="AR121" s="106"/>
      <c r="AS121" s="107">
        <v>0</v>
      </c>
      <c r="AT121" s="108">
        <f t="shared" si="4"/>
        <v>0</v>
      </c>
      <c r="AU121" s="109">
        <f>'[2]1.1.6 - Vytápění'!P146</f>
        <v>0</v>
      </c>
      <c r="AV121" s="108">
        <f>'[2]1.1.6 - Vytápění'!J95</f>
        <v>0</v>
      </c>
      <c r="AW121" s="108">
        <f>'[2]1.1.6 - Vytápění'!J96</f>
        <v>0</v>
      </c>
      <c r="AX121" s="108">
        <f>'[2]1.1.6 - Vytápění'!J97</f>
        <v>0</v>
      </c>
      <c r="AY121" s="108">
        <f>'[2]1.1.6 - Vytápění'!J98</f>
        <v>0</v>
      </c>
      <c r="AZ121" s="108">
        <f>'[2]1.1.6 - Vytápění'!F95</f>
        <v>0</v>
      </c>
      <c r="BA121" s="108">
        <f>'[2]1.1.6 - Vytápění'!F96</f>
        <v>0</v>
      </c>
      <c r="BB121" s="108">
        <f>'[2]1.1.6 - Vytápění'!F97</f>
        <v>0</v>
      </c>
      <c r="BC121" s="108">
        <f>'[2]1.1.6 - Vytápění'!F98</f>
        <v>0</v>
      </c>
      <c r="BD121" s="110">
        <f>'[2]1.1.6 - Vytápění'!F99</f>
        <v>0</v>
      </c>
      <c r="BT121" s="112" t="s">
        <v>82</v>
      </c>
      <c r="BV121" s="112" t="s">
        <v>75</v>
      </c>
      <c r="BW121" s="112" t="s">
        <v>131</v>
      </c>
      <c r="BX121" s="112" t="s">
        <v>122</v>
      </c>
      <c r="CL121" s="112" t="s">
        <v>20</v>
      </c>
    </row>
    <row r="122" spans="1:91" s="111" customFormat="1" ht="22.5" customHeight="1">
      <c r="A122" s="102" t="s">
        <v>83</v>
      </c>
      <c r="B122" s="103"/>
      <c r="C122" s="104"/>
      <c r="D122" s="104"/>
      <c r="E122" s="121" t="s">
        <v>100</v>
      </c>
      <c r="F122" s="121"/>
      <c r="G122" s="121"/>
      <c r="H122" s="121"/>
      <c r="I122" s="121"/>
      <c r="J122" s="104"/>
      <c r="K122" s="121" t="s">
        <v>101</v>
      </c>
      <c r="L122" s="121"/>
      <c r="M122" s="121"/>
      <c r="N122" s="121"/>
      <c r="O122" s="121"/>
      <c r="P122" s="121"/>
      <c r="Q122" s="121"/>
      <c r="R122" s="121"/>
      <c r="S122" s="121"/>
      <c r="T122" s="121"/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  <c r="AF122" s="121"/>
      <c r="AG122" s="122">
        <f>'[2]1.1.8 - Vzduchotechnika'!J92</f>
        <v>0</v>
      </c>
      <c r="AH122" s="123"/>
      <c r="AI122" s="123"/>
      <c r="AJ122" s="123"/>
      <c r="AK122" s="123"/>
      <c r="AL122" s="123"/>
      <c r="AM122" s="123"/>
      <c r="AN122" s="122">
        <f t="shared" si="3"/>
        <v>0</v>
      </c>
      <c r="AO122" s="123"/>
      <c r="AP122" s="123"/>
      <c r="AQ122" s="105" t="s">
        <v>86</v>
      </c>
      <c r="AR122" s="106"/>
      <c r="AS122" s="107">
        <v>0</v>
      </c>
      <c r="AT122" s="108">
        <f t="shared" si="4"/>
        <v>0</v>
      </c>
      <c r="AU122" s="109">
        <f>'[2]1.1.8 - Vzduchotechnika'!P146</f>
        <v>0</v>
      </c>
      <c r="AV122" s="108">
        <f>'[2]1.1.8 - Vzduchotechnika'!J95</f>
        <v>0</v>
      </c>
      <c r="AW122" s="108">
        <f>'[2]1.1.8 - Vzduchotechnika'!J96</f>
        <v>0</v>
      </c>
      <c r="AX122" s="108">
        <f>'[2]1.1.8 - Vzduchotechnika'!J97</f>
        <v>0</v>
      </c>
      <c r="AY122" s="108">
        <f>'[2]1.1.8 - Vzduchotechnika'!J98</f>
        <v>0</v>
      </c>
      <c r="AZ122" s="108">
        <f>'[2]1.1.8 - Vzduchotechnika'!F95</f>
        <v>0</v>
      </c>
      <c r="BA122" s="108">
        <f>'[2]1.1.8 - Vzduchotechnika'!F96</f>
        <v>0</v>
      </c>
      <c r="BB122" s="108">
        <f>'[2]1.1.8 - Vzduchotechnika'!F97</f>
        <v>0</v>
      </c>
      <c r="BC122" s="108">
        <f>'[2]1.1.8 - Vzduchotechnika'!F98</f>
        <v>0</v>
      </c>
      <c r="BD122" s="110">
        <f>'[2]1.1.8 - Vzduchotechnika'!F99</f>
        <v>0</v>
      </c>
      <c r="BT122" s="112" t="s">
        <v>82</v>
      </c>
      <c r="BV122" s="112" t="s">
        <v>75</v>
      </c>
      <c r="BW122" s="112" t="s">
        <v>132</v>
      </c>
      <c r="BX122" s="112" t="s">
        <v>122</v>
      </c>
      <c r="CL122" s="112" t="s">
        <v>20</v>
      </c>
    </row>
    <row r="123" spans="1:91" s="111" customFormat="1" ht="22.5" customHeight="1">
      <c r="A123" s="102" t="s">
        <v>83</v>
      </c>
      <c r="B123" s="103"/>
      <c r="C123" s="104"/>
      <c r="D123" s="104"/>
      <c r="E123" s="121" t="s">
        <v>103</v>
      </c>
      <c r="F123" s="121"/>
      <c r="G123" s="121"/>
      <c r="H123" s="121"/>
      <c r="I123" s="121"/>
      <c r="J123" s="104"/>
      <c r="K123" s="121" t="s">
        <v>104</v>
      </c>
      <c r="L123" s="121"/>
      <c r="M123" s="121"/>
      <c r="N123" s="121"/>
      <c r="O123" s="121"/>
      <c r="P123" s="121"/>
      <c r="Q123" s="121"/>
      <c r="R123" s="121"/>
      <c r="S123" s="121"/>
      <c r="T123" s="121"/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F123" s="121"/>
      <c r="AG123" s="122">
        <f>'[2]1.1.9 - Elektroinstalace ...'!J92</f>
        <v>0</v>
      </c>
      <c r="AH123" s="123"/>
      <c r="AI123" s="123"/>
      <c r="AJ123" s="123"/>
      <c r="AK123" s="123"/>
      <c r="AL123" s="123"/>
      <c r="AM123" s="123"/>
      <c r="AN123" s="122">
        <f t="shared" si="3"/>
        <v>0</v>
      </c>
      <c r="AO123" s="123"/>
      <c r="AP123" s="123"/>
      <c r="AQ123" s="105" t="s">
        <v>86</v>
      </c>
      <c r="AR123" s="106"/>
      <c r="AS123" s="107">
        <v>0</v>
      </c>
      <c r="AT123" s="108">
        <f t="shared" si="4"/>
        <v>0</v>
      </c>
      <c r="AU123" s="109">
        <f>'[2]1.1.9 - Elektroinstalace ...'!P146</f>
        <v>0</v>
      </c>
      <c r="AV123" s="108">
        <f>'[2]1.1.9 - Elektroinstalace ...'!J95</f>
        <v>0</v>
      </c>
      <c r="AW123" s="108">
        <f>'[2]1.1.9 - Elektroinstalace ...'!J96</f>
        <v>0</v>
      </c>
      <c r="AX123" s="108">
        <f>'[2]1.1.9 - Elektroinstalace ...'!J97</f>
        <v>0</v>
      </c>
      <c r="AY123" s="108">
        <f>'[2]1.1.9 - Elektroinstalace ...'!J98</f>
        <v>0</v>
      </c>
      <c r="AZ123" s="108">
        <f>'[2]1.1.9 - Elektroinstalace ...'!F95</f>
        <v>0</v>
      </c>
      <c r="BA123" s="108">
        <f>'[2]1.1.9 - Elektroinstalace ...'!F96</f>
        <v>0</v>
      </c>
      <c r="BB123" s="108">
        <f>'[2]1.1.9 - Elektroinstalace ...'!F97</f>
        <v>0</v>
      </c>
      <c r="BC123" s="108">
        <f>'[2]1.1.9 - Elektroinstalace ...'!F98</f>
        <v>0</v>
      </c>
      <c r="BD123" s="110">
        <f>'[2]1.1.9 - Elektroinstalace ...'!F99</f>
        <v>0</v>
      </c>
      <c r="BT123" s="112" t="s">
        <v>82</v>
      </c>
      <c r="BV123" s="112" t="s">
        <v>75</v>
      </c>
      <c r="BW123" s="112" t="s">
        <v>133</v>
      </c>
      <c r="BX123" s="112" t="s">
        <v>122</v>
      </c>
      <c r="CL123" s="112" t="s">
        <v>20</v>
      </c>
    </row>
    <row r="124" spans="1:91" s="91" customFormat="1" ht="22.5" customHeight="1">
      <c r="B124" s="92"/>
      <c r="C124" s="93"/>
      <c r="D124" s="117" t="s">
        <v>109</v>
      </c>
      <c r="E124" s="117"/>
      <c r="F124" s="117"/>
      <c r="G124" s="117"/>
      <c r="H124" s="117"/>
      <c r="I124" s="94"/>
      <c r="J124" s="117" t="s">
        <v>110</v>
      </c>
      <c r="K124" s="117"/>
      <c r="L124" s="117"/>
      <c r="M124" s="117"/>
      <c r="N124" s="117"/>
      <c r="O124" s="117"/>
      <c r="P124" s="117"/>
      <c r="Q124" s="117"/>
      <c r="R124" s="117"/>
      <c r="S124" s="117"/>
      <c r="T124" s="117"/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  <c r="AF124" s="117"/>
      <c r="AG124" s="120">
        <f>ROUND(AG125,2)</f>
        <v>0</v>
      </c>
      <c r="AH124" s="119"/>
      <c r="AI124" s="119"/>
      <c r="AJ124" s="119"/>
      <c r="AK124" s="119"/>
      <c r="AL124" s="119"/>
      <c r="AM124" s="119"/>
      <c r="AN124" s="118">
        <f t="shared" si="3"/>
        <v>0</v>
      </c>
      <c r="AO124" s="119"/>
      <c r="AP124" s="119"/>
      <c r="AQ124" s="95" t="s">
        <v>79</v>
      </c>
      <c r="AR124" s="96"/>
      <c r="AS124" s="97">
        <f>ROUND(AS125,2)</f>
        <v>0</v>
      </c>
      <c r="AT124" s="98">
        <f t="shared" si="4"/>
        <v>0</v>
      </c>
      <c r="AU124" s="99">
        <f>ROUND(AU125,5)</f>
        <v>0</v>
      </c>
      <c r="AV124" s="98">
        <f>ROUND(AZ124*L89,2)</f>
        <v>0</v>
      </c>
      <c r="AW124" s="98">
        <f>ROUND(BA124*L90,2)</f>
        <v>0</v>
      </c>
      <c r="AX124" s="98">
        <f>ROUND(BB124*L89,2)</f>
        <v>0</v>
      </c>
      <c r="AY124" s="98">
        <f>ROUND(BC124*L90,2)</f>
        <v>0</v>
      </c>
      <c r="AZ124" s="98">
        <f>ROUND(AZ125,2)</f>
        <v>0</v>
      </c>
      <c r="BA124" s="98">
        <f>ROUND(BA125,2)</f>
        <v>0</v>
      </c>
      <c r="BB124" s="98">
        <f>ROUND(BB125,2)</f>
        <v>0</v>
      </c>
      <c r="BC124" s="98">
        <f>ROUND(BC125,2)</f>
        <v>0</v>
      </c>
      <c r="BD124" s="100">
        <f>ROUND(BD125,2)</f>
        <v>0</v>
      </c>
      <c r="BS124" s="101" t="s">
        <v>72</v>
      </c>
      <c r="BT124" s="101" t="s">
        <v>80</v>
      </c>
      <c r="BU124" s="101" t="s">
        <v>74</v>
      </c>
      <c r="BV124" s="101" t="s">
        <v>75</v>
      </c>
      <c r="BW124" s="101" t="s">
        <v>134</v>
      </c>
      <c r="BX124" s="101" t="s">
        <v>120</v>
      </c>
      <c r="CL124" s="101" t="s">
        <v>20</v>
      </c>
      <c r="CM124" s="101" t="s">
        <v>82</v>
      </c>
    </row>
    <row r="125" spans="1:91" s="111" customFormat="1" ht="22.5" customHeight="1">
      <c r="A125" s="102" t="s">
        <v>83</v>
      </c>
      <c r="B125" s="103"/>
      <c r="C125" s="104"/>
      <c r="D125" s="104"/>
      <c r="E125" s="121" t="s">
        <v>112</v>
      </c>
      <c r="F125" s="121"/>
      <c r="G125" s="121"/>
      <c r="H125" s="121"/>
      <c r="I125" s="121"/>
      <c r="J125" s="104"/>
      <c r="K125" s="121" t="s">
        <v>113</v>
      </c>
      <c r="L125" s="121"/>
      <c r="M125" s="121"/>
      <c r="N125" s="121"/>
      <c r="O125" s="121"/>
      <c r="P125" s="121"/>
      <c r="Q125" s="121"/>
      <c r="R125" s="121"/>
      <c r="S125" s="121"/>
      <c r="T125" s="121"/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F125" s="121"/>
      <c r="AG125" s="122">
        <f>'[2]3.1.1 - Pevně spojená se ...'!J92</f>
        <v>0</v>
      </c>
      <c r="AH125" s="123"/>
      <c r="AI125" s="123"/>
      <c r="AJ125" s="123"/>
      <c r="AK125" s="123"/>
      <c r="AL125" s="123"/>
      <c r="AM125" s="123"/>
      <c r="AN125" s="122">
        <f t="shared" si="3"/>
        <v>0</v>
      </c>
      <c r="AO125" s="123"/>
      <c r="AP125" s="123"/>
      <c r="AQ125" s="105" t="s">
        <v>86</v>
      </c>
      <c r="AR125" s="106"/>
      <c r="AS125" s="107">
        <v>0</v>
      </c>
      <c r="AT125" s="108">
        <f t="shared" si="4"/>
        <v>0</v>
      </c>
      <c r="AU125" s="109">
        <f>'[2]3.1.1 - Pevně spojená se ...'!P146</f>
        <v>0</v>
      </c>
      <c r="AV125" s="108">
        <f>'[2]3.1.1 - Pevně spojená se ...'!J95</f>
        <v>0</v>
      </c>
      <c r="AW125" s="108">
        <f>'[2]3.1.1 - Pevně spojená se ...'!J96</f>
        <v>0</v>
      </c>
      <c r="AX125" s="108">
        <f>'[2]3.1.1 - Pevně spojená se ...'!J97</f>
        <v>0</v>
      </c>
      <c r="AY125" s="108">
        <f>'[2]3.1.1 - Pevně spojená se ...'!J98</f>
        <v>0</v>
      </c>
      <c r="AZ125" s="108">
        <f>'[2]3.1.1 - Pevně spojená se ...'!F95</f>
        <v>0</v>
      </c>
      <c r="BA125" s="108">
        <f>'[2]3.1.1 - Pevně spojená se ...'!F96</f>
        <v>0</v>
      </c>
      <c r="BB125" s="108">
        <f>'[2]3.1.1 - Pevně spojená se ...'!F97</f>
        <v>0</v>
      </c>
      <c r="BC125" s="108">
        <f>'[2]3.1.1 - Pevně spojená se ...'!F98</f>
        <v>0</v>
      </c>
      <c r="BD125" s="110">
        <f>'[2]3.1.1 - Pevně spojená se ...'!F99</f>
        <v>0</v>
      </c>
      <c r="BT125" s="112" t="s">
        <v>82</v>
      </c>
      <c r="BV125" s="112" t="s">
        <v>75</v>
      </c>
      <c r="BW125" s="112" t="s">
        <v>135</v>
      </c>
      <c r="BX125" s="112" t="s">
        <v>134</v>
      </c>
      <c r="CL125" s="112" t="s">
        <v>20</v>
      </c>
    </row>
    <row r="126" spans="1:91" s="91" customFormat="1" ht="22.5" customHeight="1">
      <c r="A126" s="102" t="s">
        <v>83</v>
      </c>
      <c r="B126" s="92"/>
      <c r="C126" s="93"/>
      <c r="D126" s="117" t="s">
        <v>115</v>
      </c>
      <c r="E126" s="117"/>
      <c r="F126" s="117"/>
      <c r="G126" s="117"/>
      <c r="H126" s="117"/>
      <c r="I126" s="94"/>
      <c r="J126" s="117" t="s">
        <v>136</v>
      </c>
      <c r="K126" s="117"/>
      <c r="L126" s="117"/>
      <c r="M126" s="117"/>
      <c r="N126" s="117"/>
      <c r="O126" s="117"/>
      <c r="P126" s="117"/>
      <c r="Q126" s="117"/>
      <c r="R126" s="117"/>
      <c r="S126" s="117"/>
      <c r="T126" s="117"/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  <c r="AF126" s="117"/>
      <c r="AG126" s="118">
        <f>'[2]VRN - Vedlejší rozpočkové...'!J90</f>
        <v>0</v>
      </c>
      <c r="AH126" s="119"/>
      <c r="AI126" s="119"/>
      <c r="AJ126" s="119"/>
      <c r="AK126" s="119"/>
      <c r="AL126" s="119"/>
      <c r="AM126" s="119"/>
      <c r="AN126" s="118">
        <f t="shared" si="3"/>
        <v>0</v>
      </c>
      <c r="AO126" s="119"/>
      <c r="AP126" s="119"/>
      <c r="AQ126" s="95" t="s">
        <v>79</v>
      </c>
      <c r="AR126" s="96"/>
      <c r="AS126" s="113">
        <v>0</v>
      </c>
      <c r="AT126" s="114">
        <f t="shared" si="4"/>
        <v>0</v>
      </c>
      <c r="AU126" s="115">
        <f>'[2]VRN - Vedlejší rozpočkové...'!P140</f>
        <v>0</v>
      </c>
      <c r="AV126" s="114">
        <f>'[2]VRN - Vedlejší rozpočkové...'!J93</f>
        <v>0</v>
      </c>
      <c r="AW126" s="114">
        <f>'[2]VRN - Vedlejší rozpočkové...'!J94</f>
        <v>0</v>
      </c>
      <c r="AX126" s="114">
        <f>'[2]VRN - Vedlejší rozpočkové...'!J95</f>
        <v>0</v>
      </c>
      <c r="AY126" s="114">
        <f>'[2]VRN - Vedlejší rozpočkové...'!J96</f>
        <v>0</v>
      </c>
      <c r="AZ126" s="114">
        <f>'[2]VRN - Vedlejší rozpočkové...'!F93</f>
        <v>0</v>
      </c>
      <c r="BA126" s="114">
        <f>'[2]VRN - Vedlejší rozpočkové...'!F94</f>
        <v>0</v>
      </c>
      <c r="BB126" s="114">
        <f>'[2]VRN - Vedlejší rozpočkové...'!F95</f>
        <v>0</v>
      </c>
      <c r="BC126" s="114">
        <f>'[2]VRN - Vedlejší rozpočkové...'!F96</f>
        <v>0</v>
      </c>
      <c r="BD126" s="116">
        <f>'[2]VRN - Vedlejší rozpočkové...'!F97</f>
        <v>0</v>
      </c>
      <c r="BT126" s="101" t="s">
        <v>80</v>
      </c>
      <c r="BV126" s="101" t="s">
        <v>75</v>
      </c>
      <c r="BW126" s="101" t="s">
        <v>137</v>
      </c>
      <c r="BX126" s="101" t="s">
        <v>120</v>
      </c>
      <c r="CL126" s="101" t="s">
        <v>20</v>
      </c>
      <c r="CM126" s="101" t="s">
        <v>82</v>
      </c>
    </row>
    <row r="127" spans="1:91" s="29" customFormat="1" ht="30" customHeight="1">
      <c r="B127" s="30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I127" s="55"/>
      <c r="AJ127" s="55"/>
      <c r="AK127" s="55"/>
      <c r="AL127" s="55"/>
      <c r="AM127" s="55"/>
      <c r="AN127" s="55"/>
      <c r="AO127" s="55"/>
      <c r="AP127" s="55"/>
      <c r="AQ127" s="55"/>
      <c r="AR127" s="53"/>
    </row>
    <row r="128" spans="1:91" s="29" customFormat="1" ht="6.9" customHeight="1"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53"/>
    </row>
  </sheetData>
  <mergeCells count="171">
    <mergeCell ref="D126:H126"/>
    <mergeCell ref="J126:AF126"/>
    <mergeCell ref="AG126:AM126"/>
    <mergeCell ref="AN126:AP126"/>
    <mergeCell ref="D124:H124"/>
    <mergeCell ref="J124:AF124"/>
    <mergeCell ref="AG124:AM124"/>
    <mergeCell ref="AN124:AP124"/>
    <mergeCell ref="E125:I125"/>
    <mergeCell ref="K125:AF125"/>
    <mergeCell ref="AG125:AM125"/>
    <mergeCell ref="AN125:AP125"/>
    <mergeCell ref="E122:I122"/>
    <mergeCell ref="K122:AF122"/>
    <mergeCell ref="AG122:AM122"/>
    <mergeCell ref="AN122:AP122"/>
    <mergeCell ref="E123:I123"/>
    <mergeCell ref="K123:AF123"/>
    <mergeCell ref="AG123:AM123"/>
    <mergeCell ref="AN123:AP123"/>
    <mergeCell ref="E120:I120"/>
    <mergeCell ref="K120:AF120"/>
    <mergeCell ref="AG120:AM120"/>
    <mergeCell ref="AN120:AP120"/>
    <mergeCell ref="E121:I121"/>
    <mergeCell ref="K121:AF121"/>
    <mergeCell ref="AG121:AM121"/>
    <mergeCell ref="AN121:AP121"/>
    <mergeCell ref="F118:J118"/>
    <mergeCell ref="L118:AF118"/>
    <mergeCell ref="AG118:AM118"/>
    <mergeCell ref="AN118:AP118"/>
    <mergeCell ref="E119:I119"/>
    <mergeCell ref="K119:AF119"/>
    <mergeCell ref="AG119:AM119"/>
    <mergeCell ref="AN119:AP119"/>
    <mergeCell ref="E116:I116"/>
    <mergeCell ref="K116:AF116"/>
    <mergeCell ref="AG116:AM116"/>
    <mergeCell ref="AN116:AP116"/>
    <mergeCell ref="F117:J117"/>
    <mergeCell ref="L117:AF117"/>
    <mergeCell ref="AG117:AM117"/>
    <mergeCell ref="AN117:AP117"/>
    <mergeCell ref="AG114:AM114"/>
    <mergeCell ref="AN114:AP114"/>
    <mergeCell ref="D115:H115"/>
    <mergeCell ref="J115:AF115"/>
    <mergeCell ref="AG115:AM115"/>
    <mergeCell ref="AN115:AP115"/>
    <mergeCell ref="AS109:AT111"/>
    <mergeCell ref="C112:G112"/>
    <mergeCell ref="I112:AF112"/>
    <mergeCell ref="AG112:AM112"/>
    <mergeCell ref="AN112:AP112"/>
    <mergeCell ref="X95:AB95"/>
    <mergeCell ref="AK95:AO95"/>
    <mergeCell ref="L105:AO105"/>
    <mergeCell ref="AM107:AN107"/>
    <mergeCell ref="AM109:AP109"/>
    <mergeCell ref="AK91:AO91"/>
    <mergeCell ref="L92:O92"/>
    <mergeCell ref="W92:AE92"/>
    <mergeCell ref="AK92:AO92"/>
    <mergeCell ref="L93:O93"/>
    <mergeCell ref="W93:AE93"/>
    <mergeCell ref="AK93:AO93"/>
    <mergeCell ref="BE68:BE95"/>
    <mergeCell ref="K69:AO69"/>
    <mergeCell ref="E77:AJ77"/>
    <mergeCell ref="E83:AN83"/>
    <mergeCell ref="AK86:AO86"/>
    <mergeCell ref="L88:O88"/>
    <mergeCell ref="W88:AE88"/>
    <mergeCell ref="AK88:AO88"/>
    <mergeCell ref="L89:O89"/>
    <mergeCell ref="W89:AE89"/>
    <mergeCell ref="AK89:AO89"/>
    <mergeCell ref="L90:O90"/>
    <mergeCell ref="W90:AE90"/>
    <mergeCell ref="AK90:AO90"/>
    <mergeCell ref="L91:O91"/>
    <mergeCell ref="W91:AE91"/>
    <mergeCell ref="K68:AO68"/>
    <mergeCell ref="AG51:AM51"/>
    <mergeCell ref="AN51:AP51"/>
    <mergeCell ref="AR2:BE2"/>
    <mergeCell ref="K5:AO5"/>
    <mergeCell ref="BE5:BE32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42:AO42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AN52:AP52"/>
    <mergeCell ref="D53:H53"/>
    <mergeCell ref="J53:AF53"/>
    <mergeCell ref="AG53:AM53"/>
    <mergeCell ref="AN53:AP53"/>
    <mergeCell ref="E54:I54"/>
    <mergeCell ref="K54:AF54"/>
    <mergeCell ref="AG54:AM54"/>
    <mergeCell ref="AN54:AP54"/>
    <mergeCell ref="E55:I55"/>
    <mergeCell ref="K55:AF55"/>
    <mergeCell ref="AG55:AM55"/>
    <mergeCell ref="AN55:AP55"/>
    <mergeCell ref="E56:I56"/>
    <mergeCell ref="K56:AF56"/>
    <mergeCell ref="AG56:AM56"/>
    <mergeCell ref="AN56:AP56"/>
    <mergeCell ref="E57:I57"/>
    <mergeCell ref="K57:AF57"/>
    <mergeCell ref="AG57:AM57"/>
    <mergeCell ref="AN57:AP57"/>
    <mergeCell ref="E58:I58"/>
    <mergeCell ref="K58:AF58"/>
    <mergeCell ref="AG58:AM58"/>
    <mergeCell ref="AN58:AP58"/>
    <mergeCell ref="E59:I59"/>
    <mergeCell ref="K59:AF59"/>
    <mergeCell ref="AG59:AM59"/>
    <mergeCell ref="AN59:AP59"/>
    <mergeCell ref="E60:I60"/>
    <mergeCell ref="K60:AF60"/>
    <mergeCell ref="AG60:AM60"/>
    <mergeCell ref="AN60:AP60"/>
    <mergeCell ref="E61:I61"/>
    <mergeCell ref="K61:AF61"/>
    <mergeCell ref="AG61:AM61"/>
    <mergeCell ref="AN61:AP61"/>
    <mergeCell ref="D64:H64"/>
    <mergeCell ref="J64:AF64"/>
    <mergeCell ref="AG64:AM64"/>
    <mergeCell ref="AN64:AP64"/>
    <mergeCell ref="D62:H62"/>
    <mergeCell ref="J62:AF62"/>
    <mergeCell ref="AG62:AM62"/>
    <mergeCell ref="AN62:AP62"/>
    <mergeCell ref="E63:I63"/>
    <mergeCell ref="K63:AF63"/>
    <mergeCell ref="AG63:AM63"/>
    <mergeCell ref="AN63:AP63"/>
  </mergeCells>
  <hyperlinks>
    <hyperlink ref="K1:S1" location="C2" display="1) Rekapitulace stavby"/>
    <hyperlink ref="W1:AI1" location="C51" display="2) Rekapitulace objektů stavby a soupisů prací"/>
    <hyperlink ref="A54" location="'1.1.1 - Architektonické a...'!C2" display="/"/>
    <hyperlink ref="A55" location="'1.1.4 - Zdravotní technika'!C2" display="/"/>
    <hyperlink ref="A56" location="'1.1.5 - Elektroinstalace ...'!C2" display="/"/>
    <hyperlink ref="A57" location="'1.1.6 - Vytápění'!C2" display="/"/>
    <hyperlink ref="A58" location="'1.1.7 - Mediciální plyny'!C2" display="/"/>
    <hyperlink ref="A59" location="'1.1.8 - Vzduchotechnika'!C2" display="/"/>
    <hyperlink ref="A60" location="'1.1.9 - Elektroinstalace ...'!C2" display="/"/>
    <hyperlink ref="A61" location="'1.1.11 - Meření a regulace'!C2" display="/"/>
    <hyperlink ref="A63" location="'3.1.1 - Pevně spojená se ...'!C2" display="/"/>
    <hyperlink ref="A64" location="'VRN - Vedlejší rozpočtové...'!C2" display="/"/>
    <hyperlink ref="A117" location="'1.1.1 - Architektonické a...'!C2" display="/"/>
    <hyperlink ref="A118" location="'1.1.1.1 - Podhledy chodba'!C2" display="/"/>
    <hyperlink ref="A119" location="'1.1.4 - Zdravotní technika'!C2" display="/"/>
    <hyperlink ref="A120" location="'1.1.5 - Elektroinstalace ...'!C2" display="/"/>
    <hyperlink ref="A121" location="'1.1.6 - Vytápění'!C2" display="/"/>
    <hyperlink ref="A122" location="'1.1.8 - Vzduchotechnika'!C2" display="/"/>
    <hyperlink ref="A123" location="'1.1.9 - Elektroinstalace ...'!C2" display="/"/>
    <hyperlink ref="A125" location="'3.1.1 - Pevně spojená se ...'!C2" display="/"/>
    <hyperlink ref="A126" location="'VRN - Vedlejší rozpočkové...'!C2" display="/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Krajský úřad Královéhradeckého kraje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Michl Miroslav Ing.</dc:creator>
  <cp:lastModifiedBy>Michl Miroslav Ing.</cp:lastModifiedBy>
  <dcterms:created xsi:type="dcterms:W3CDTF">2018-03-29T11:05:59Z</dcterms:created>
  <dcterms:modified xsi:type="dcterms:W3CDTF">2018-03-29T11:19:35Z</dcterms:modified>
</cp:coreProperties>
</file>